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6"/>
  <workbookPr codeName="ThisWorkbook"/>
  <mc:AlternateContent xmlns:mc="http://schemas.openxmlformats.org/markup-compatibility/2006">
    <mc:Choice Requires="x15">
      <x15ac:absPath xmlns:x15ac="http://schemas.microsoft.com/office/spreadsheetml/2010/11/ac" url="E:\00VideoClassStorage\348\Projects\Project01\"/>
    </mc:Choice>
  </mc:AlternateContent>
  <xr:revisionPtr revIDLastSave="0" documentId="13_ncr:1_{0438C9B8-B4FA-42DA-AFBD-F1A958358D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ading Metric" sheetId="1" r:id="rId1"/>
    <sheet name="Initial-Instructions" sheetId="2" r:id="rId2"/>
    <sheet name="P(1)" sheetId="3" r:id="rId3"/>
    <sheet name="P(2)" sheetId="4" r:id="rId4"/>
    <sheet name="P(3)" sheetId="5" r:id="rId5"/>
    <sheet name="P(4)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H15" i="4" l="1"/>
  <c r="G15" i="4"/>
  <c r="F15" i="4"/>
  <c r="E15" i="4"/>
  <c r="D15" i="4"/>
  <c r="C15" i="4"/>
  <c r="B15" i="4"/>
  <c r="H14" i="4"/>
  <c r="H13" i="4"/>
  <c r="H12" i="4"/>
  <c r="H11" i="4"/>
  <c r="H10" i="4"/>
  <c r="H9" i="4"/>
  <c r="H8" i="4"/>
  <c r="H7" i="4"/>
  <c r="H6" i="4"/>
  <c r="H5" i="4"/>
  <c r="F56" i="1"/>
  <c r="E56" i="1"/>
  <c r="D55" i="1" l="1"/>
  <c r="E57" i="1"/>
  <c r="D4" i="2" l="1"/>
</calcChain>
</file>

<file path=xl/sharedStrings.xml><?xml version="1.0" encoding="utf-8"?>
<sst xmlns="http://schemas.openxmlformats.org/spreadsheetml/2006/main" count="161" uniqueCount="156">
  <si>
    <t>Project</t>
  </si>
  <si>
    <t>2) The Blue Worksheets have the Project sections that you should complete.</t>
  </si>
  <si>
    <t>The yellow instructions at the top of each Worksheet explain what you should do to complete the section.</t>
  </si>
  <si>
    <t>Project Instructions:</t>
  </si>
  <si>
    <t>4)</t>
  </si>
  <si>
    <t>You can hand in tests late if a documentable emergency occurs, like documented deaths or medical emergencies.</t>
  </si>
  <si>
    <r>
      <t xml:space="preserve">3) Late tests without a documentable emergency are assessed as a </t>
    </r>
    <r>
      <rPr>
        <b/>
        <sz val="11"/>
        <color theme="1"/>
        <rFont val="Calibri"/>
        <family val="2"/>
        <scheme val="minor"/>
      </rPr>
      <t>25% deduction</t>
    </r>
    <r>
      <rPr>
        <sz val="11"/>
        <color theme="1"/>
        <rFont val="Calibri"/>
        <family val="2"/>
        <scheme val="minor"/>
      </rPr>
      <t>.</t>
    </r>
  </si>
  <si>
    <t>4) The test scores earned will count toward your grade for the class.</t>
  </si>
  <si>
    <t>5) If you have questions you can e-mail me at mgirvin@highline.edu</t>
  </si>
  <si>
    <t>Problem</t>
  </si>
  <si>
    <t>Description</t>
  </si>
  <si>
    <t>Possible Points</t>
  </si>
  <si>
    <t>Earned Points</t>
  </si>
  <si>
    <t>Note</t>
  </si>
  <si>
    <t>1)</t>
  </si>
  <si>
    <t>2)</t>
  </si>
  <si>
    <t>3)</t>
  </si>
  <si>
    <t xml:space="preserve">5) </t>
  </si>
  <si>
    <t>Total Possible Points</t>
  </si>
  <si>
    <t>Is Test Submitted Past due date-time?</t>
  </si>
  <si>
    <t>No</t>
  </si>
  <si>
    <t>Your Earned Test Score:</t>
  </si>
  <si>
    <t>Be sure to scroll up to see whole score sheet.</t>
  </si>
  <si>
    <t>fall 2022</t>
  </si>
  <si>
    <t>Using the "Data Visualization Golden Rule" and Table Design Principles, make this table more effective:</t>
  </si>
  <si>
    <t>GDP/breakdown at constant 2005 prices in US Dollars (all countries)</t>
  </si>
  <si>
    <t>Country</t>
  </si>
  <si>
    <t>2000 ($M)</t>
  </si>
  <si>
    <t>2001 ($M)</t>
  </si>
  <si>
    <t>2002 ($M)</t>
  </si>
  <si>
    <t>2003 ($M)</t>
  </si>
  <si>
    <t>2004 ($M)</t>
  </si>
  <si>
    <t>2005 ($M)</t>
  </si>
  <si>
    <t>2006 ($M)</t>
  </si>
  <si>
    <t>2007 ($M)</t>
  </si>
  <si>
    <t>2008 ($M)</t>
  </si>
  <si>
    <t>2009 ($M)</t>
  </si>
  <si>
    <t>2010 ($M)</t>
  </si>
  <si>
    <t>Argentina</t>
  </si>
  <si>
    <t>Belgium</t>
  </si>
  <si>
    <t>Brazil</t>
  </si>
  <si>
    <t>Canada</t>
  </si>
  <si>
    <t>Finland</t>
  </si>
  <si>
    <t>France</t>
  </si>
  <si>
    <t>Germany</t>
  </si>
  <si>
    <t>Greece</t>
  </si>
  <si>
    <t>Greenland</t>
  </si>
  <si>
    <t>Ireland</t>
  </si>
  <si>
    <t>Italy</t>
  </si>
  <si>
    <t>Luxembourg</t>
  </si>
  <si>
    <t>Mexico</t>
  </si>
  <si>
    <t>Norway</t>
  </si>
  <si>
    <t>Panama</t>
  </si>
  <si>
    <t>Peru</t>
  </si>
  <si>
    <t>Poland</t>
  </si>
  <si>
    <t>Portugal</t>
  </si>
  <si>
    <t>Saudi Arabia</t>
  </si>
  <si>
    <t>Slovakia</t>
  </si>
  <si>
    <t>Slovenia</t>
  </si>
  <si>
    <t>Spain</t>
  </si>
  <si>
    <t>Sweden</t>
  </si>
  <si>
    <t>Switzerland</t>
  </si>
  <si>
    <t>Turkey</t>
  </si>
  <si>
    <t>United Arab Emirates</t>
  </si>
  <si>
    <t>United Kingdom</t>
  </si>
  <si>
    <t>United States</t>
  </si>
  <si>
    <t>Venezuela</t>
  </si>
  <si>
    <t>Using Conditional Formatting, Format Numbers by Month and Sales Rep so that the largest Third are blue, the smallest third are red and the middle numbers are white.</t>
  </si>
  <si>
    <t>Sales Rep</t>
  </si>
  <si>
    <t>Jan</t>
  </si>
  <si>
    <t>Feb</t>
  </si>
  <si>
    <t>Mar</t>
  </si>
  <si>
    <t>Apr</t>
  </si>
  <si>
    <t>May</t>
  </si>
  <si>
    <t>Jun</t>
  </si>
  <si>
    <t>Total</t>
  </si>
  <si>
    <t>Ivelisse Peel</t>
  </si>
  <si>
    <t>Sigrid Grooms</t>
  </si>
  <si>
    <t>Majorie Flaherty</t>
  </si>
  <si>
    <t>Stevie Fisk</t>
  </si>
  <si>
    <t>Nova Bolduc</t>
  </si>
  <si>
    <t>Naoma Moyer</t>
  </si>
  <si>
    <t>Eric Minter</t>
  </si>
  <si>
    <t>Dotty Dorn</t>
  </si>
  <si>
    <t>Kandice Hussey</t>
  </si>
  <si>
    <t>Cleo Nixon</t>
  </si>
  <si>
    <t>Create a chart that shows the trend over tine.</t>
  </si>
  <si>
    <t>Year</t>
  </si>
  <si>
    <t>Sales</t>
  </si>
  <si>
    <t>Excel Files:</t>
  </si>
  <si>
    <t>Dashboards:</t>
  </si>
  <si>
    <t>To the right is a picture of the Excel file with Worksheet Tables with SalesRep Names:</t>
  </si>
  <si>
    <t>Use Power Query to Import and Combine all SalesRep Worksheets into one table.</t>
  </si>
  <si>
    <t>In the Power Query Editor, Merge to lookup the Product COGS-Cost-Equivalent</t>
  </si>
  <si>
    <t>In the Power Query Editor, add a column that calculates COGS. The formula is: Sales*COGS-Cost-Equivalent.</t>
  </si>
  <si>
    <t>Example of 1 Excel File with an Excel Table on T-Cisco Worksheet:</t>
  </si>
  <si>
    <t>Round the COGS amount to penny. The formula looks like: Number.Round([Sales]*[COGS-Cost-Equivalent],2)</t>
  </si>
  <si>
    <t>Load the resulting table to a new worksheet. Table result is shown to right:</t>
  </si>
  <si>
    <t>Create a Worksheet Dashboard on a new Worksheet. Results shown below:</t>
  </si>
  <si>
    <t>Open &amp; save a new Power BI Desktop file with the name "YourNameBI348Project01.pbix"</t>
  </si>
  <si>
    <t>Later add the new Excel file named Richland.xlsx to the folder and update all dashboards.</t>
  </si>
  <si>
    <t>Pivot:</t>
  </si>
  <si>
    <t>Example of Product Lookup Table:</t>
  </si>
  <si>
    <t>Table:</t>
  </si>
  <si>
    <t>Power BI:</t>
  </si>
  <si>
    <t>Create a Power BI report as shown below.</t>
  </si>
  <si>
    <t>Then using your Highline Credentials, upload your report to the Power BI Online workspace "BI348-Spring-2023". Results shown below:</t>
  </si>
  <si>
    <t>Data-Ink ratio should be high?</t>
  </si>
  <si>
    <t>Light shading can be used to differentiate columns?</t>
  </si>
  <si>
    <t>Numbers aligned (Right is the visual cue that it is a number)?</t>
  </si>
  <si>
    <t>Text aligned (Left is the visual cue that it is a text)?</t>
  </si>
  <si>
    <t>All numbers same number of digits?</t>
  </si>
  <si>
    <t>Units indicated either with Number Formatting or Labels?</t>
  </si>
  <si>
    <t>Large numbers rounded?</t>
  </si>
  <si>
    <t>Conditional Formatting, Format Numbers by Month and Sales Rep so that the largest Third are blue, the smallest third are red and the middle numbers are white?</t>
  </si>
  <si>
    <t>Heat Map?</t>
  </si>
  <si>
    <t>Neat?</t>
  </si>
  <si>
    <t>Did you choose a line chart to show trend over time?</t>
  </si>
  <si>
    <t>Is the year variable in the horizontal axis?</t>
  </si>
  <si>
    <t>Are sales plotted as line?</t>
  </si>
  <si>
    <t>Is there an informative chart title and axes labels?</t>
  </si>
  <si>
    <t>No Chart Junk?</t>
  </si>
  <si>
    <t>In the folder named "Project01SourceFiles", there are three city Excel files as shown to the right:</t>
  </si>
  <si>
    <t>Import the Product Lookup Table (also in the folder named "Project01SourceFiles") into Power Query Editor.</t>
  </si>
  <si>
    <t>Power Query Transformation Steps like:</t>
  </si>
  <si>
    <t>Source</t>
  </si>
  <si>
    <t>KeepXlsx</t>
  </si>
  <si>
    <t>GetStoreName</t>
  </si>
  <si>
    <t>KeepContentStore</t>
  </si>
  <si>
    <t>GetExcelObjectsNoPromotrHeaders</t>
  </si>
  <si>
    <t>ShowAllExcelObjects</t>
  </si>
  <si>
    <t>KeepExcelTables</t>
  </si>
  <si>
    <t>KeepStartWithT_</t>
  </si>
  <si>
    <t>GetSalesRepName</t>
  </si>
  <si>
    <t>KeepDataStoreSalesRep</t>
  </si>
  <si>
    <t>CombineTables</t>
  </si>
  <si>
    <t>RenameFields</t>
  </si>
  <si>
    <t>ChangeTypes</t>
  </si>
  <si>
    <t>MergeToGetCOGSCostEq</t>
  </si>
  <si>
    <t>ExpandCOGSCostEq</t>
  </si>
  <si>
    <t>CalculateCOGS</t>
  </si>
  <si>
    <t>RemoveCOGSCostEq</t>
  </si>
  <si>
    <t>Worksheet Dashboard:</t>
  </si>
  <si>
    <t>Are units consistent?</t>
  </si>
  <si>
    <t>Create PivotTable using Table formatting rules?</t>
  </si>
  <si>
    <t>Create Column or Bar chart with no Chart Junk?</t>
  </si>
  <si>
    <t>Creaet a Filter for the PivotTable?</t>
  </si>
  <si>
    <t>Everything Neat?</t>
  </si>
  <si>
    <t>Everything Dynamic (easy to change)?</t>
  </si>
  <si>
    <t>Power BI Desktop:</t>
  </si>
  <si>
    <t>Did you import M Code from Excel Power Query?</t>
  </si>
  <si>
    <t>Is M Code correct?</t>
  </si>
  <si>
    <t>Did you create Matric Visual?</t>
  </si>
  <si>
    <t>Creaet a Slicer for Matrix?</t>
  </si>
  <si>
    <t>Power BI Online?</t>
  </si>
  <si>
    <t>Did you upload 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</si>
</sst>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2"/>
    </xf>
    <xf numFmtId="0" fontId="0" fillId="2" borderId="0" xfId="0" quotePrefix="1" applyFill="1"/>
    <xf numFmtId="0" fontId="0" fillId="0" borderId="1" xfId="0" applyBorder="1"/>
    <xf numFmtId="0" fontId="3" fillId="2" borderId="0" xfId="0" applyFont="1" applyFill="1"/>
    <xf numFmtId="0" fontId="5" fillId="2" borderId="0" xfId="0" applyFont="1" applyFill="1"/>
    <xf numFmtId="0" fontId="2" fillId="3" borderId="1" xfId="0" applyFont="1" applyFill="1" applyBorder="1"/>
    <xf numFmtId="0" fontId="3" fillId="4" borderId="1" xfId="0" quotePrefix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4" fillId="6" borderId="2" xfId="0" applyFont="1" applyFill="1" applyBorder="1"/>
    <xf numFmtId="0" fontId="2" fillId="6" borderId="3" xfId="0" applyFont="1" applyFill="1" applyBorder="1" applyAlignment="1">
      <alignment horizontal="right" wrapText="1"/>
    </xf>
    <xf numFmtId="0" fontId="2" fillId="6" borderId="1" xfId="0" applyFont="1" applyFill="1" applyBorder="1"/>
    <xf numFmtId="0" fontId="0" fillId="0" borderId="1" xfId="0" applyBorder="1" applyAlignment="1">
      <alignment wrapText="1"/>
    </xf>
    <xf numFmtId="0" fontId="4" fillId="7" borderId="2" xfId="0" applyFont="1" applyFill="1" applyBorder="1"/>
    <xf numFmtId="0" fontId="2" fillId="7" borderId="3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0" fillId="8" borderId="2" xfId="0" applyFill="1" applyBorder="1"/>
    <xf numFmtId="0" fontId="0" fillId="8" borderId="3" xfId="0" applyFill="1" applyBorder="1" applyAlignment="1">
      <alignment wrapText="1"/>
    </xf>
    <xf numFmtId="0" fontId="3" fillId="8" borderId="1" xfId="0" applyFont="1" applyFill="1" applyBorder="1" applyAlignment="1">
      <alignment horizontal="right"/>
    </xf>
    <xf numFmtId="0" fontId="3" fillId="0" borderId="1" xfId="0" applyFont="1" applyBorder="1"/>
    <xf numFmtId="0" fontId="6" fillId="7" borderId="4" xfId="0" applyFont="1" applyFill="1" applyBorder="1" applyAlignment="1">
      <alignment horizontal="centerContinuous"/>
    </xf>
    <xf numFmtId="0" fontId="7" fillId="7" borderId="3" xfId="0" applyFont="1" applyFill="1" applyBorder="1" applyAlignment="1">
      <alignment horizontal="centerContinuous"/>
    </xf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0" fontId="8" fillId="0" borderId="0" xfId="0" applyFont="1"/>
    <xf numFmtId="164" fontId="0" fillId="0" borderId="0" xfId="0" applyNumberFormat="1"/>
    <xf numFmtId="0" fontId="4" fillId="3" borderId="1" xfId="0" applyFont="1" applyFill="1" applyBorder="1"/>
    <xf numFmtId="165" fontId="0" fillId="0" borderId="1" xfId="1" applyNumberFormat="1" applyFont="1" applyBorder="1"/>
    <xf numFmtId="165" fontId="3" fillId="0" borderId="1" xfId="1" applyNumberFormat="1" applyFont="1" applyBorder="1"/>
    <xf numFmtId="0" fontId="0" fillId="4" borderId="0" xfId="0" applyFill="1"/>
    <xf numFmtId="0" fontId="3" fillId="0" borderId="0" xfId="0" applyFont="1"/>
    <xf numFmtId="6" fontId="0" fillId="0" borderId="0" xfId="0" applyNumberFormat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1" xfId="0" applyFill="1" applyBorder="1" applyAlignment="1">
      <alignment horizontal="left" wrapText="1" indent="1"/>
    </xf>
    <xf numFmtId="0" fontId="0" fillId="4" borderId="1" xfId="0" applyFill="1" applyBorder="1" applyAlignment="1">
      <alignment horizontal="left" wrapText="1" indent="1"/>
    </xf>
  </cellXfs>
  <cellStyles count="2">
    <cellStyle name="Comma 2" xfId="1" xr:uid="{125D8346-EC86-4D08-B2F3-42945610EB31}"/>
    <cellStyle name="Normal" xfId="0" builtinId="0"/>
  </cellStyles>
  <dxfs count="1"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555035</xdr:colOff>
      <xdr:row>5</xdr:row>
      <xdr:rowOff>95250</xdr:rowOff>
    </xdr:from>
    <xdr:to>
      <xdr:col>49</xdr:col>
      <xdr:colOff>547007</xdr:colOff>
      <xdr:row>36</xdr:row>
      <xdr:rowOff>102153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87AB3DB7-F658-D36A-053A-1EC4BEAE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5785" y="1047750"/>
          <a:ext cx="20810901" cy="610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156859</xdr:colOff>
      <xdr:row>1</xdr:row>
      <xdr:rowOff>27274</xdr:rowOff>
    </xdr:from>
    <xdr:to>
      <xdr:col>16</xdr:col>
      <xdr:colOff>322386</xdr:colOff>
      <xdr:row>5</xdr:row>
      <xdr:rowOff>163845</xdr:rowOff>
    </xdr:to>
    <xdr:pic>
      <xdr:nvPicPr>
        <xdr:cNvPr id="12" name="Picture 11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DC9A5EE1-F1BB-4077-A8F1-C9714F2BF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717"/>
        <a:stretch/>
      </xdr:blipFill>
      <xdr:spPr>
        <a:xfrm>
          <a:off x="11034409" y="27274"/>
          <a:ext cx="1384727" cy="89857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93178</xdr:colOff>
      <xdr:row>18</xdr:row>
      <xdr:rowOff>91858</xdr:rowOff>
    </xdr:from>
    <xdr:to>
      <xdr:col>18</xdr:col>
      <xdr:colOff>544582</xdr:colOff>
      <xdr:row>23</xdr:row>
      <xdr:rowOff>152886</xdr:rowOff>
    </xdr:to>
    <xdr:pic>
      <xdr:nvPicPr>
        <xdr:cNvPr id="13" name="Picture 12" descr="Table&#10;&#10;Description automatically generated">
          <a:extLst>
            <a:ext uri="{FF2B5EF4-FFF2-40B4-BE49-F238E27FC236}">
              <a16:creationId xmlns:a16="http://schemas.microsoft.com/office/drawing/2014/main" id="{C0A482A2-06FC-4BBF-8F9B-B661EAA3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0728" y="3139858"/>
          <a:ext cx="2889804" cy="10135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157369</xdr:colOff>
      <xdr:row>7</xdr:row>
      <xdr:rowOff>149088</xdr:rowOff>
    </xdr:from>
    <xdr:to>
      <xdr:col>19</xdr:col>
      <xdr:colOff>82826</xdr:colOff>
      <xdr:row>14</xdr:row>
      <xdr:rowOff>73296</xdr:rowOff>
    </xdr:to>
    <xdr:pic>
      <xdr:nvPicPr>
        <xdr:cNvPr id="14" name="Picture 13" descr="Graphical user interface, application, table, Excel&#10;&#10;Description automatically generated">
          <a:extLst>
            <a:ext uri="{FF2B5EF4-FFF2-40B4-BE49-F238E27FC236}">
              <a16:creationId xmlns:a16="http://schemas.microsoft.com/office/drawing/2014/main" id="{27ABDFA6-5BEE-487F-922A-C27E83FD5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4919" y="1292088"/>
          <a:ext cx="2973457" cy="125770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357808</xdr:colOff>
      <xdr:row>25</xdr:row>
      <xdr:rowOff>101255</xdr:rowOff>
    </xdr:from>
    <xdr:to>
      <xdr:col>20</xdr:col>
      <xdr:colOff>77855</xdr:colOff>
      <xdr:row>36</xdr:row>
      <xdr:rowOff>17808</xdr:rowOff>
    </xdr:to>
    <xdr:pic>
      <xdr:nvPicPr>
        <xdr:cNvPr id="15" name="Picture 14" descr="Table&#10;&#10;Description automatically generated">
          <a:extLst>
            <a:ext uri="{FF2B5EF4-FFF2-40B4-BE49-F238E27FC236}">
              <a16:creationId xmlns:a16="http://schemas.microsoft.com/office/drawing/2014/main" id="{1EC5545D-AE01-4061-B4F4-B9698F6F7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5758" y="4482755"/>
          <a:ext cx="3987247" cy="201205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493059</xdr:colOff>
      <xdr:row>15</xdr:row>
      <xdr:rowOff>76215</xdr:rowOff>
    </xdr:from>
    <xdr:to>
      <xdr:col>7</xdr:col>
      <xdr:colOff>688603</xdr:colOff>
      <xdr:row>29</xdr:row>
      <xdr:rowOff>30987</xdr:rowOff>
    </xdr:to>
    <xdr:pic>
      <xdr:nvPicPr>
        <xdr:cNvPr id="16" name="Picture 15" descr="Chart&#10;&#10;Description automatically generated">
          <a:extLst>
            <a:ext uri="{FF2B5EF4-FFF2-40B4-BE49-F238E27FC236}">
              <a16:creationId xmlns:a16="http://schemas.microsoft.com/office/drawing/2014/main" id="{42795E4D-A683-4155-A26D-55D8DC0B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659" y="2552715"/>
          <a:ext cx="4719919" cy="2621772"/>
        </a:xfrm>
        <a:prstGeom prst="rect">
          <a:avLst/>
        </a:prstGeom>
      </xdr:spPr>
    </xdr:pic>
    <xdr:clientData/>
  </xdr:twoCellAnchor>
  <xdr:twoCellAnchor editAs="oneCell">
    <xdr:from>
      <xdr:col>3</xdr:col>
      <xdr:colOff>44824</xdr:colOff>
      <xdr:row>30</xdr:row>
      <xdr:rowOff>2032</xdr:rowOff>
    </xdr:from>
    <xdr:to>
      <xdr:col>9</xdr:col>
      <xdr:colOff>14567</xdr:colOff>
      <xdr:row>50</xdr:row>
      <xdr:rowOff>87946</xdr:rowOff>
    </xdr:to>
    <xdr:pic>
      <xdr:nvPicPr>
        <xdr:cNvPr id="17" name="Picture 16" descr="Chart, bar chart&#10;&#10;Description automatically generated">
          <a:extLst>
            <a:ext uri="{FF2B5EF4-FFF2-40B4-BE49-F238E27FC236}">
              <a16:creationId xmlns:a16="http://schemas.microsoft.com/office/drawing/2014/main" id="{BA92FE02-4250-422A-8A2E-01F9A2BBA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99" y="5336032"/>
          <a:ext cx="5398993" cy="38959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666750</xdr:colOff>
      <xdr:row>1</xdr:row>
      <xdr:rowOff>102577</xdr:rowOff>
    </xdr:from>
    <xdr:to>
      <xdr:col>13</xdr:col>
      <xdr:colOff>21981</xdr:colOff>
      <xdr:row>1</xdr:row>
      <xdr:rowOff>114300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F55F4DC-3894-446B-866E-2F288EF43CE6}"/>
            </a:ext>
          </a:extLst>
        </xdr:cNvPr>
        <xdr:cNvCxnSpPr/>
      </xdr:nvCxnSpPr>
      <xdr:spPr>
        <a:xfrm flipV="1">
          <a:off x="9420225" y="102577"/>
          <a:ext cx="869706" cy="11723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2</xdr:row>
      <xdr:rowOff>95250</xdr:rowOff>
    </xdr:from>
    <xdr:to>
      <xdr:col>13</xdr:col>
      <xdr:colOff>36635</xdr:colOff>
      <xdr:row>6</xdr:row>
      <xdr:rowOff>58615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1CC4C8B7-61CF-42DD-9D68-5C1A7A277F9D}"/>
            </a:ext>
          </a:extLst>
        </xdr:cNvPr>
        <xdr:cNvCxnSpPr/>
      </xdr:nvCxnSpPr>
      <xdr:spPr>
        <a:xfrm>
          <a:off x="5743575" y="285750"/>
          <a:ext cx="4561010" cy="725365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5</xdr:row>
      <xdr:rowOff>0</xdr:rowOff>
    </xdr:from>
    <xdr:to>
      <xdr:col>13</xdr:col>
      <xdr:colOff>14654</xdr:colOff>
      <xdr:row>17</xdr:row>
      <xdr:rowOff>36635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44D65609-0E44-4CF0-A08A-D0993C43C081}"/>
            </a:ext>
          </a:extLst>
        </xdr:cNvPr>
        <xdr:cNvCxnSpPr/>
      </xdr:nvCxnSpPr>
      <xdr:spPr>
        <a:xfrm>
          <a:off x="7629525" y="762000"/>
          <a:ext cx="2653079" cy="2132135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816219</xdr:colOff>
      <xdr:row>8</xdr:row>
      <xdr:rowOff>111369</xdr:rowOff>
    </xdr:from>
    <xdr:to>
      <xdr:col>7</xdr:col>
      <xdr:colOff>266700</xdr:colOff>
      <xdr:row>9</xdr:row>
      <xdr:rowOff>171450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744DB3-864A-4B34-B5CC-21EC3FBEB795}"/>
            </a:ext>
          </a:extLst>
        </xdr:cNvPr>
        <xdr:cNvCxnSpPr/>
      </xdr:nvCxnSpPr>
      <xdr:spPr>
        <a:xfrm>
          <a:off x="5045319" y="1444869"/>
          <a:ext cx="355356" cy="250581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13</xdr:row>
      <xdr:rowOff>85725</xdr:rowOff>
    </xdr:from>
    <xdr:to>
      <xdr:col>13</xdr:col>
      <xdr:colOff>57150</xdr:colOff>
      <xdr:row>24</xdr:row>
      <xdr:rowOff>47625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2B4819D0-E6C9-472A-AD48-6510FA556F56}"/>
            </a:ext>
          </a:extLst>
        </xdr:cNvPr>
        <xdr:cNvCxnSpPr/>
      </xdr:nvCxnSpPr>
      <xdr:spPr>
        <a:xfrm>
          <a:off x="6400800" y="2371725"/>
          <a:ext cx="3924300" cy="2057400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559044</xdr:colOff>
      <xdr:row>11</xdr:row>
      <xdr:rowOff>6594</xdr:rowOff>
    </xdr:from>
    <xdr:to>
      <xdr:col>7</xdr:col>
      <xdr:colOff>828675</xdr:colOff>
      <xdr:row>12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EFCBE2CD-A1D9-4166-8A89-D0FB7C6A61E6}"/>
            </a:ext>
          </a:extLst>
        </xdr:cNvPr>
        <xdr:cNvCxnSpPr/>
      </xdr:nvCxnSpPr>
      <xdr:spPr>
        <a:xfrm>
          <a:off x="5693019" y="1911594"/>
          <a:ext cx="269631" cy="183906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2:F60"/>
  <sheetViews>
    <sheetView zoomScale="70" zoomScaleNormal="70" workbookViewId="0"/>
  </sheetViews>
  <sheetFormatPr defaultRowHeight="15" x14ac:dyDescent="0.25"/>
  <cols>
    <col min="1" max="1" width="3.140625" customWidth="1"/>
    <col min="3" max="3" width="90.85546875" bestFit="1" customWidth="1"/>
    <col min="4" max="4" width="14.5703125" bestFit="1" customWidth="1"/>
    <col min="5" max="5" width="13.28515625" bestFit="1" customWidth="1"/>
    <col min="6" max="6" width="48" customWidth="1"/>
  </cols>
  <sheetData>
    <row r="2" spans="2:6" x14ac:dyDescent="0.25">
      <c r="B2" s="7" t="s">
        <v>9</v>
      </c>
      <c r="C2" s="7" t="s">
        <v>10</v>
      </c>
      <c r="D2" s="7" t="s">
        <v>11</v>
      </c>
      <c r="E2" s="7" t="s">
        <v>12</v>
      </c>
      <c r="F2" s="7" t="s">
        <v>13</v>
      </c>
    </row>
    <row r="3" spans="2:6" x14ac:dyDescent="0.25">
      <c r="B3" s="8" t="s">
        <v>14</v>
      </c>
      <c r="C3" s="9" t="s">
        <v>107</v>
      </c>
      <c r="D3" s="10">
        <f t="shared" ref="D3:D34" si="0">100/ROWS($C$3:$C$54)</f>
        <v>1.9230769230769231</v>
      </c>
      <c r="E3" s="10">
        <f t="shared" ref="E3:E34" si="1">D3</f>
        <v>1.9230769230769231</v>
      </c>
      <c r="F3" s="11"/>
    </row>
    <row r="4" spans="2:6" x14ac:dyDescent="0.25">
      <c r="B4" s="8"/>
      <c r="C4" s="9" t="s">
        <v>108</v>
      </c>
      <c r="D4" s="10">
        <f t="shared" si="0"/>
        <v>1.9230769230769231</v>
      </c>
      <c r="E4" s="10">
        <f t="shared" si="1"/>
        <v>1.9230769230769231</v>
      </c>
      <c r="F4" s="11"/>
    </row>
    <row r="5" spans="2:6" x14ac:dyDescent="0.25">
      <c r="B5" s="8"/>
      <c r="C5" s="9" t="s">
        <v>109</v>
      </c>
      <c r="D5" s="10">
        <f t="shared" si="0"/>
        <v>1.9230769230769231</v>
      </c>
      <c r="E5" s="10">
        <f t="shared" si="1"/>
        <v>1.9230769230769231</v>
      </c>
      <c r="F5" s="11"/>
    </row>
    <row r="6" spans="2:6" x14ac:dyDescent="0.25">
      <c r="B6" s="8"/>
      <c r="C6" s="9" t="s">
        <v>110</v>
      </c>
      <c r="D6" s="10">
        <f t="shared" si="0"/>
        <v>1.9230769230769231</v>
      </c>
      <c r="E6" s="10">
        <f t="shared" si="1"/>
        <v>1.9230769230769231</v>
      </c>
      <c r="F6" s="11"/>
    </row>
    <row r="7" spans="2:6" x14ac:dyDescent="0.25">
      <c r="B7" s="8"/>
      <c r="C7" s="9" t="s">
        <v>111</v>
      </c>
      <c r="D7" s="10">
        <f t="shared" si="0"/>
        <v>1.9230769230769231</v>
      </c>
      <c r="E7" s="10">
        <f t="shared" si="1"/>
        <v>1.9230769230769231</v>
      </c>
      <c r="F7" s="11"/>
    </row>
    <row r="8" spans="2:6" x14ac:dyDescent="0.25">
      <c r="B8" s="8"/>
      <c r="C8" s="9" t="s">
        <v>112</v>
      </c>
      <c r="D8" s="10">
        <f t="shared" si="0"/>
        <v>1.9230769230769231</v>
      </c>
      <c r="E8" s="10">
        <f t="shared" si="1"/>
        <v>1.9230769230769231</v>
      </c>
      <c r="F8" s="11"/>
    </row>
    <row r="9" spans="2:6" x14ac:dyDescent="0.25">
      <c r="B9" s="8"/>
      <c r="C9" s="9" t="s">
        <v>113</v>
      </c>
      <c r="D9" s="10">
        <f t="shared" si="0"/>
        <v>1.9230769230769231</v>
      </c>
      <c r="E9" s="10">
        <f t="shared" si="1"/>
        <v>1.9230769230769231</v>
      </c>
      <c r="F9" s="11"/>
    </row>
    <row r="10" spans="2:6" ht="30" x14ac:dyDescent="0.25">
      <c r="B10" s="13" t="s">
        <v>15</v>
      </c>
      <c r="C10" s="14" t="s">
        <v>114</v>
      </c>
      <c r="D10" s="15">
        <f t="shared" si="0"/>
        <v>1.9230769230769231</v>
      </c>
      <c r="E10" s="15">
        <f t="shared" si="1"/>
        <v>1.9230769230769231</v>
      </c>
      <c r="F10" s="14"/>
    </row>
    <row r="11" spans="2:6" x14ac:dyDescent="0.25">
      <c r="B11" s="13"/>
      <c r="C11" s="14" t="s">
        <v>115</v>
      </c>
      <c r="D11" s="15">
        <f t="shared" si="0"/>
        <v>1.9230769230769231</v>
      </c>
      <c r="E11" s="15">
        <f t="shared" si="1"/>
        <v>1.9230769230769231</v>
      </c>
      <c r="F11" s="14"/>
    </row>
    <row r="12" spans="2:6" x14ac:dyDescent="0.25">
      <c r="B12" s="13"/>
      <c r="C12" s="14" t="s">
        <v>116</v>
      </c>
      <c r="D12" s="15">
        <f t="shared" si="0"/>
        <v>1.9230769230769231</v>
      </c>
      <c r="E12" s="15">
        <f t="shared" si="1"/>
        <v>1.9230769230769231</v>
      </c>
      <c r="F12" s="14"/>
    </row>
    <row r="13" spans="2:6" x14ac:dyDescent="0.25">
      <c r="B13" s="12" t="s">
        <v>16</v>
      </c>
      <c r="C13" s="9" t="s">
        <v>117</v>
      </c>
      <c r="D13" s="10">
        <f t="shared" si="0"/>
        <v>1.9230769230769231</v>
      </c>
      <c r="E13" s="10">
        <f t="shared" si="1"/>
        <v>1.9230769230769231</v>
      </c>
      <c r="F13" s="11"/>
    </row>
    <row r="14" spans="2:6" x14ac:dyDescent="0.25">
      <c r="B14" s="12"/>
      <c r="C14" s="9" t="s">
        <v>118</v>
      </c>
      <c r="D14" s="10">
        <f t="shared" si="0"/>
        <v>1.9230769230769231</v>
      </c>
      <c r="E14" s="10">
        <f t="shared" si="1"/>
        <v>1.9230769230769231</v>
      </c>
      <c r="F14" s="11"/>
    </row>
    <row r="15" spans="2:6" x14ac:dyDescent="0.25">
      <c r="B15" s="12"/>
      <c r="C15" s="9" t="s">
        <v>119</v>
      </c>
      <c r="D15" s="10">
        <f t="shared" si="0"/>
        <v>1.9230769230769231</v>
      </c>
      <c r="E15" s="10">
        <f t="shared" si="1"/>
        <v>1.9230769230769231</v>
      </c>
      <c r="F15" s="11"/>
    </row>
    <row r="16" spans="2:6" x14ac:dyDescent="0.25">
      <c r="B16" s="12"/>
      <c r="C16" s="9" t="s">
        <v>120</v>
      </c>
      <c r="D16" s="10">
        <f t="shared" si="0"/>
        <v>1.9230769230769231</v>
      </c>
      <c r="E16" s="10">
        <f t="shared" si="1"/>
        <v>1.9230769230769231</v>
      </c>
      <c r="F16" s="11"/>
    </row>
    <row r="17" spans="2:6" x14ac:dyDescent="0.25">
      <c r="B17" s="12"/>
      <c r="C17" s="9" t="s">
        <v>121</v>
      </c>
      <c r="D17" s="10">
        <f t="shared" si="0"/>
        <v>1.9230769230769231</v>
      </c>
      <c r="E17" s="10">
        <f t="shared" si="1"/>
        <v>1.9230769230769231</v>
      </c>
      <c r="F17" s="11"/>
    </row>
    <row r="18" spans="2:6" x14ac:dyDescent="0.25">
      <c r="B18" s="13" t="s">
        <v>4</v>
      </c>
      <c r="C18" s="17" t="s">
        <v>124</v>
      </c>
      <c r="D18" s="15">
        <f t="shared" si="0"/>
        <v>1.9230769230769231</v>
      </c>
      <c r="E18" s="15">
        <f t="shared" si="1"/>
        <v>1.9230769230769231</v>
      </c>
      <c r="F18" s="14"/>
    </row>
    <row r="19" spans="2:6" x14ac:dyDescent="0.25">
      <c r="B19" s="13"/>
      <c r="C19" s="52" t="s">
        <v>125</v>
      </c>
      <c r="D19" s="15">
        <f t="shared" si="0"/>
        <v>1.9230769230769231</v>
      </c>
      <c r="E19" s="15">
        <f t="shared" si="1"/>
        <v>1.9230769230769231</v>
      </c>
      <c r="F19" s="14"/>
    </row>
    <row r="20" spans="2:6" x14ac:dyDescent="0.25">
      <c r="B20" s="13"/>
      <c r="C20" s="52" t="s">
        <v>126</v>
      </c>
      <c r="D20" s="15">
        <f t="shared" si="0"/>
        <v>1.9230769230769231</v>
      </c>
      <c r="E20" s="15">
        <f t="shared" si="1"/>
        <v>1.9230769230769231</v>
      </c>
      <c r="F20" s="14"/>
    </row>
    <row r="21" spans="2:6" x14ac:dyDescent="0.25">
      <c r="B21" s="13"/>
      <c r="C21" s="52" t="s">
        <v>127</v>
      </c>
      <c r="D21" s="15">
        <f t="shared" si="0"/>
        <v>1.9230769230769231</v>
      </c>
      <c r="E21" s="15">
        <f t="shared" si="1"/>
        <v>1.9230769230769231</v>
      </c>
      <c r="F21" s="14"/>
    </row>
    <row r="22" spans="2:6" x14ac:dyDescent="0.25">
      <c r="B22" s="13"/>
      <c r="C22" s="52" t="s">
        <v>128</v>
      </c>
      <c r="D22" s="15">
        <f t="shared" si="0"/>
        <v>1.9230769230769231</v>
      </c>
      <c r="E22" s="15">
        <f t="shared" si="1"/>
        <v>1.9230769230769231</v>
      </c>
      <c r="F22" s="14"/>
    </row>
    <row r="23" spans="2:6" x14ac:dyDescent="0.25">
      <c r="B23" s="13"/>
      <c r="C23" s="52" t="s">
        <v>129</v>
      </c>
      <c r="D23" s="15">
        <f t="shared" si="0"/>
        <v>1.9230769230769231</v>
      </c>
      <c r="E23" s="15">
        <f t="shared" si="1"/>
        <v>1.9230769230769231</v>
      </c>
      <c r="F23" s="14"/>
    </row>
    <row r="24" spans="2:6" x14ac:dyDescent="0.25">
      <c r="B24" s="13"/>
      <c r="C24" s="52" t="s">
        <v>130</v>
      </c>
      <c r="D24" s="15">
        <f t="shared" si="0"/>
        <v>1.9230769230769231</v>
      </c>
      <c r="E24" s="15">
        <f t="shared" si="1"/>
        <v>1.9230769230769231</v>
      </c>
      <c r="F24" s="14"/>
    </row>
    <row r="25" spans="2:6" x14ac:dyDescent="0.25">
      <c r="B25" s="13"/>
      <c r="C25" s="52" t="s">
        <v>131</v>
      </c>
      <c r="D25" s="15">
        <f t="shared" si="0"/>
        <v>1.9230769230769231</v>
      </c>
      <c r="E25" s="15">
        <f t="shared" si="1"/>
        <v>1.9230769230769231</v>
      </c>
      <c r="F25" s="14"/>
    </row>
    <row r="26" spans="2:6" x14ac:dyDescent="0.25">
      <c r="B26" s="13"/>
      <c r="C26" s="52" t="s">
        <v>132</v>
      </c>
      <c r="D26" s="15">
        <f t="shared" si="0"/>
        <v>1.9230769230769231</v>
      </c>
      <c r="E26" s="15">
        <f t="shared" si="1"/>
        <v>1.9230769230769231</v>
      </c>
      <c r="F26" s="14"/>
    </row>
    <row r="27" spans="2:6" x14ac:dyDescent="0.25">
      <c r="B27" s="13"/>
      <c r="C27" s="52" t="s">
        <v>133</v>
      </c>
      <c r="D27" s="15">
        <f t="shared" si="0"/>
        <v>1.9230769230769231</v>
      </c>
      <c r="E27" s="15">
        <f t="shared" si="1"/>
        <v>1.9230769230769231</v>
      </c>
      <c r="F27" s="14"/>
    </row>
    <row r="28" spans="2:6" x14ac:dyDescent="0.25">
      <c r="B28" s="13"/>
      <c r="C28" s="52" t="s">
        <v>134</v>
      </c>
      <c r="D28" s="15">
        <f t="shared" si="0"/>
        <v>1.9230769230769231</v>
      </c>
      <c r="E28" s="15">
        <f t="shared" si="1"/>
        <v>1.9230769230769231</v>
      </c>
      <c r="F28" s="14"/>
    </row>
    <row r="29" spans="2:6" x14ac:dyDescent="0.25">
      <c r="B29" s="13"/>
      <c r="C29" s="52" t="s">
        <v>135</v>
      </c>
      <c r="D29" s="15">
        <f t="shared" si="0"/>
        <v>1.9230769230769231</v>
      </c>
      <c r="E29" s="15">
        <f t="shared" si="1"/>
        <v>1.9230769230769231</v>
      </c>
      <c r="F29" s="14"/>
    </row>
    <row r="30" spans="2:6" x14ac:dyDescent="0.25">
      <c r="B30" s="13"/>
      <c r="C30" s="52" t="s">
        <v>136</v>
      </c>
      <c r="D30" s="15">
        <f t="shared" si="0"/>
        <v>1.9230769230769231</v>
      </c>
      <c r="E30" s="15">
        <f t="shared" si="1"/>
        <v>1.9230769230769231</v>
      </c>
      <c r="F30" s="14"/>
    </row>
    <row r="31" spans="2:6" x14ac:dyDescent="0.25">
      <c r="B31" s="13"/>
      <c r="C31" s="52" t="s">
        <v>137</v>
      </c>
      <c r="D31" s="15">
        <f t="shared" si="0"/>
        <v>1.9230769230769231</v>
      </c>
      <c r="E31" s="15">
        <f t="shared" si="1"/>
        <v>1.9230769230769231</v>
      </c>
      <c r="F31" s="14"/>
    </row>
    <row r="32" spans="2:6" x14ac:dyDescent="0.25">
      <c r="B32" s="13"/>
      <c r="C32" s="52" t="s">
        <v>138</v>
      </c>
      <c r="D32" s="15">
        <f t="shared" si="0"/>
        <v>1.9230769230769231</v>
      </c>
      <c r="E32" s="15">
        <f t="shared" si="1"/>
        <v>1.9230769230769231</v>
      </c>
      <c r="F32" s="14"/>
    </row>
    <row r="33" spans="2:6" x14ac:dyDescent="0.25">
      <c r="B33" s="13"/>
      <c r="C33" s="52" t="s">
        <v>139</v>
      </c>
      <c r="D33" s="15">
        <f t="shared" si="0"/>
        <v>1.9230769230769231</v>
      </c>
      <c r="E33" s="15">
        <f t="shared" si="1"/>
        <v>1.9230769230769231</v>
      </c>
      <c r="F33" s="14"/>
    </row>
    <row r="34" spans="2:6" x14ac:dyDescent="0.25">
      <c r="B34" s="13"/>
      <c r="C34" s="52" t="s">
        <v>140</v>
      </c>
      <c r="D34" s="15">
        <f t="shared" si="0"/>
        <v>1.9230769230769231</v>
      </c>
      <c r="E34" s="15">
        <f t="shared" si="1"/>
        <v>1.9230769230769231</v>
      </c>
      <c r="F34" s="14"/>
    </row>
    <row r="35" spans="2:6" x14ac:dyDescent="0.25">
      <c r="B35" s="13"/>
      <c r="C35" s="52" t="s">
        <v>141</v>
      </c>
      <c r="D35" s="15">
        <f t="shared" ref="D35:D54" si="2">100/ROWS($C$3:$C$54)</f>
        <v>1.9230769230769231</v>
      </c>
      <c r="E35" s="15">
        <f t="shared" ref="E35:E54" si="3">D35</f>
        <v>1.9230769230769231</v>
      </c>
      <c r="F35" s="14"/>
    </row>
    <row r="36" spans="2:6" x14ac:dyDescent="0.25">
      <c r="B36" s="13"/>
      <c r="C36" s="17" t="s">
        <v>142</v>
      </c>
      <c r="D36" s="15">
        <f t="shared" si="2"/>
        <v>1.9230769230769231</v>
      </c>
      <c r="E36" s="15">
        <f t="shared" si="3"/>
        <v>1.9230769230769231</v>
      </c>
      <c r="F36" s="14"/>
    </row>
    <row r="37" spans="2:6" x14ac:dyDescent="0.25">
      <c r="B37" s="13"/>
      <c r="C37" s="52" t="s">
        <v>144</v>
      </c>
      <c r="D37" s="15">
        <f t="shared" si="2"/>
        <v>1.9230769230769231</v>
      </c>
      <c r="E37" s="15">
        <f t="shared" si="3"/>
        <v>1.9230769230769231</v>
      </c>
      <c r="F37" s="14"/>
    </row>
    <row r="38" spans="2:6" x14ac:dyDescent="0.25">
      <c r="B38" s="13"/>
      <c r="C38" s="52" t="s">
        <v>145</v>
      </c>
      <c r="D38" s="15">
        <f t="shared" si="2"/>
        <v>1.9230769230769231</v>
      </c>
      <c r="E38" s="15">
        <f t="shared" si="3"/>
        <v>1.9230769230769231</v>
      </c>
      <c r="F38" s="14"/>
    </row>
    <row r="39" spans="2:6" x14ac:dyDescent="0.25">
      <c r="B39" s="13"/>
      <c r="C39" s="52" t="s">
        <v>146</v>
      </c>
      <c r="D39" s="15">
        <f t="shared" si="2"/>
        <v>1.9230769230769231</v>
      </c>
      <c r="E39" s="15">
        <f t="shared" si="3"/>
        <v>1.9230769230769231</v>
      </c>
      <c r="F39" s="14"/>
    </row>
    <row r="40" spans="2:6" x14ac:dyDescent="0.25">
      <c r="B40" s="13"/>
      <c r="C40" s="52" t="s">
        <v>143</v>
      </c>
      <c r="D40" s="15">
        <f t="shared" si="2"/>
        <v>1.9230769230769231</v>
      </c>
      <c r="E40" s="15">
        <f t="shared" si="3"/>
        <v>1.9230769230769231</v>
      </c>
      <c r="F40" s="14"/>
    </row>
    <row r="41" spans="2:6" x14ac:dyDescent="0.25">
      <c r="B41" s="13"/>
      <c r="C41" s="52" t="s">
        <v>147</v>
      </c>
      <c r="D41" s="15">
        <f t="shared" si="2"/>
        <v>1.9230769230769231</v>
      </c>
      <c r="E41" s="15">
        <f t="shared" si="3"/>
        <v>1.9230769230769231</v>
      </c>
      <c r="F41" s="14"/>
    </row>
    <row r="42" spans="2:6" x14ac:dyDescent="0.25">
      <c r="B42" s="13"/>
      <c r="C42" s="52" t="s">
        <v>148</v>
      </c>
      <c r="D42" s="15">
        <f t="shared" si="2"/>
        <v>1.9230769230769231</v>
      </c>
      <c r="E42" s="15">
        <f t="shared" si="3"/>
        <v>1.9230769230769231</v>
      </c>
      <c r="F42" s="14"/>
    </row>
    <row r="43" spans="2:6" x14ac:dyDescent="0.25">
      <c r="B43" s="12" t="s">
        <v>17</v>
      </c>
      <c r="C43" s="16" t="s">
        <v>149</v>
      </c>
      <c r="D43" s="10">
        <f t="shared" si="2"/>
        <v>1.9230769230769231</v>
      </c>
      <c r="E43" s="10">
        <f t="shared" si="3"/>
        <v>1.9230769230769231</v>
      </c>
      <c r="F43" s="11"/>
    </row>
    <row r="44" spans="2:6" x14ac:dyDescent="0.25">
      <c r="B44" s="12"/>
      <c r="C44" s="53" t="s">
        <v>150</v>
      </c>
      <c r="D44" s="10">
        <f t="shared" si="2"/>
        <v>1.9230769230769231</v>
      </c>
      <c r="E44" s="10">
        <f t="shared" si="3"/>
        <v>1.9230769230769231</v>
      </c>
      <c r="F44" s="11"/>
    </row>
    <row r="45" spans="2:6" x14ac:dyDescent="0.25">
      <c r="B45" s="12"/>
      <c r="C45" s="53" t="s">
        <v>151</v>
      </c>
      <c r="D45" s="10">
        <f t="shared" si="2"/>
        <v>1.9230769230769231</v>
      </c>
      <c r="E45" s="10">
        <f t="shared" si="3"/>
        <v>1.9230769230769231</v>
      </c>
      <c r="F45" s="11"/>
    </row>
    <row r="46" spans="2:6" x14ac:dyDescent="0.25">
      <c r="B46" s="12"/>
      <c r="C46" s="53" t="s">
        <v>152</v>
      </c>
      <c r="D46" s="10">
        <f t="shared" si="2"/>
        <v>1.9230769230769231</v>
      </c>
      <c r="E46" s="10">
        <f t="shared" si="3"/>
        <v>1.9230769230769231</v>
      </c>
      <c r="F46" s="11"/>
    </row>
    <row r="47" spans="2:6" x14ac:dyDescent="0.25">
      <c r="B47" s="12"/>
      <c r="C47" s="53" t="s">
        <v>145</v>
      </c>
      <c r="D47" s="10">
        <f t="shared" si="2"/>
        <v>1.9230769230769231</v>
      </c>
      <c r="E47" s="10">
        <f t="shared" si="3"/>
        <v>1.9230769230769231</v>
      </c>
      <c r="F47" s="11"/>
    </row>
    <row r="48" spans="2:6" x14ac:dyDescent="0.25">
      <c r="B48" s="12"/>
      <c r="C48" s="53" t="s">
        <v>153</v>
      </c>
      <c r="D48" s="10">
        <f t="shared" si="2"/>
        <v>1.9230769230769231</v>
      </c>
      <c r="E48" s="10">
        <f t="shared" si="3"/>
        <v>1.9230769230769231</v>
      </c>
      <c r="F48" s="11"/>
    </row>
    <row r="49" spans="2:6" x14ac:dyDescent="0.25">
      <c r="B49" s="12"/>
      <c r="C49" s="53" t="s">
        <v>143</v>
      </c>
      <c r="D49" s="10">
        <f t="shared" si="2"/>
        <v>1.9230769230769231</v>
      </c>
      <c r="E49" s="10">
        <f t="shared" si="3"/>
        <v>1.9230769230769231</v>
      </c>
      <c r="F49" s="11"/>
    </row>
    <row r="50" spans="2:6" x14ac:dyDescent="0.25">
      <c r="B50" s="12"/>
      <c r="C50" s="53" t="s">
        <v>147</v>
      </c>
      <c r="D50" s="10">
        <f t="shared" si="2"/>
        <v>1.9230769230769231</v>
      </c>
      <c r="E50" s="10">
        <f t="shared" si="3"/>
        <v>1.9230769230769231</v>
      </c>
      <c r="F50" s="11"/>
    </row>
    <row r="51" spans="2:6" x14ac:dyDescent="0.25">
      <c r="B51" s="12"/>
      <c r="C51" s="53" t="s">
        <v>148</v>
      </c>
      <c r="D51" s="10">
        <f t="shared" si="2"/>
        <v>1.9230769230769231</v>
      </c>
      <c r="E51" s="10">
        <f t="shared" si="3"/>
        <v>1.9230769230769231</v>
      </c>
      <c r="F51" s="11"/>
    </row>
    <row r="52" spans="2:6" x14ac:dyDescent="0.25">
      <c r="B52" s="12"/>
      <c r="C52" s="16" t="s">
        <v>154</v>
      </c>
      <c r="D52" s="10">
        <f t="shared" si="2"/>
        <v>1.9230769230769231</v>
      </c>
      <c r="E52" s="10">
        <f t="shared" si="3"/>
        <v>1.9230769230769231</v>
      </c>
      <c r="F52" s="11"/>
    </row>
    <row r="53" spans="2:6" x14ac:dyDescent="0.25">
      <c r="B53" s="12"/>
      <c r="C53" s="53" t="s">
        <v>155</v>
      </c>
      <c r="D53" s="10">
        <f t="shared" si="2"/>
        <v>1.9230769230769231</v>
      </c>
      <c r="E53" s="10">
        <f t="shared" si="3"/>
        <v>1.9230769230769231</v>
      </c>
      <c r="F53" s="11"/>
    </row>
    <row r="54" spans="2:6" x14ac:dyDescent="0.25">
      <c r="B54" s="13"/>
      <c r="C54" s="14"/>
      <c r="D54" s="15">
        <f t="shared" si="2"/>
        <v>1.9230769230769231</v>
      </c>
      <c r="E54" s="15">
        <f t="shared" si="3"/>
        <v>1.9230769230769231</v>
      </c>
      <c r="F54" s="14"/>
    </row>
    <row r="55" spans="2:6" x14ac:dyDescent="0.25">
      <c r="B55" s="18"/>
      <c r="C55" s="19" t="s">
        <v>18</v>
      </c>
      <c r="D55" s="20">
        <f>SUM(D3:D54)</f>
        <v>99.999999999999886</v>
      </c>
      <c r="E55" s="4"/>
      <c r="F55" s="21"/>
    </row>
    <row r="56" spans="2:6" x14ac:dyDescent="0.25">
      <c r="B56" s="22"/>
      <c r="C56" s="23" t="s">
        <v>19</v>
      </c>
      <c r="D56" s="24" t="s">
        <v>20</v>
      </c>
      <c r="E56" s="25" t="str">
        <f>IF(D56="Yes",-0.25*SUM(E3:E54),"")</f>
        <v/>
      </c>
      <c r="F56" s="26" t="str">
        <f>IF(D56="Yes","Deduction for late test","")</f>
        <v/>
      </c>
    </row>
    <row r="57" spans="2:6" x14ac:dyDescent="0.25">
      <c r="B57" s="27"/>
      <c r="C57" s="28"/>
      <c r="D57" s="29" t="s">
        <v>21</v>
      </c>
      <c r="E57" s="30">
        <f>SUM(E3:E56)</f>
        <v>99.999999999999886</v>
      </c>
      <c r="F57" s="21"/>
    </row>
    <row r="60" spans="2:6" ht="23.25" x14ac:dyDescent="0.35">
      <c r="B60" s="31" t="s">
        <v>22</v>
      </c>
      <c r="C60" s="31"/>
      <c r="D60" s="31"/>
      <c r="E60" s="31"/>
      <c r="F60" s="32" t="s">
        <v>23</v>
      </c>
    </row>
  </sheetData>
  <conditionalFormatting sqref="B3:F54">
    <cfRule type="expression" dxfId="0" priority="1">
      <formula>$D3&lt;&gt;$E3</formula>
    </cfRule>
  </conditionalFormatting>
  <dataValidations count="1">
    <dataValidation type="list" allowBlank="1" showInputMessage="1" showErrorMessage="1" sqref="D56" xr:uid="{C7E31E1B-E3A2-44D8-B793-2EB43DEE4502}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781A-E7BE-4C5D-A467-40259D13E217}">
  <sheetPr codeName="Sheet2">
    <tabColor rgb="FFFFFF00"/>
  </sheetPr>
  <dimension ref="A1:M11"/>
  <sheetViews>
    <sheetView tabSelected="1" topLeftCell="C1" zoomScale="160" zoomScaleNormal="160" workbookViewId="0">
      <selection activeCell="C1" sqref="C1"/>
    </sheetView>
  </sheetViews>
  <sheetFormatPr defaultRowHeight="15" x14ac:dyDescent="0.25"/>
  <cols>
    <col min="3" max="3" width="3.7109375" customWidth="1"/>
    <col min="7" max="12" width="12.28515625" customWidth="1"/>
    <col min="13" max="13" width="30.42578125" customWidth="1"/>
  </cols>
  <sheetData>
    <row r="1" spans="1:13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0</v>
      </c>
      <c r="C2" s="1"/>
      <c r="D2" s="5" t="s">
        <v>3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>
        <v>1</v>
      </c>
      <c r="C3" s="1"/>
      <c r="D3" s="3" t="str">
        <f>"1) Rename this file from 'YourNameBI348Project0"&amp;A3&amp;"'.xlsx so that it contains your name."</f>
        <v>1) Rename this file from 'YourNameBI348Project01'.xlsx so that it contains your name.</v>
      </c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C4" s="1"/>
      <c r="D4" s="2" t="str">
        <f>"For example, if your name is Lin Pham, the file name should be: 'LinPhamBI348Project0"&amp;A3&amp;".xlsx'. If you do not rename your file, your project score is zero."</f>
        <v>For example, if your name is Lin Pham, the file name should be: 'LinPhamBI348Project01.xlsx'. If you do not rename your file, your project score is zero.</v>
      </c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C5" s="1"/>
      <c r="D5" s="1" t="s">
        <v>1</v>
      </c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C6" s="1"/>
      <c r="D6" s="2" t="s">
        <v>2</v>
      </c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C7" s="1"/>
      <c r="D7" s="1" t="s">
        <v>6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C8" s="1"/>
      <c r="D8" s="2" t="s">
        <v>5</v>
      </c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C9" s="1"/>
      <c r="D9" s="1" t="s">
        <v>7</v>
      </c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C10" s="1"/>
      <c r="D10" s="6" t="s">
        <v>8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864E-B4DD-4411-813A-CAF56300447C}">
  <sheetPr codeName="Sheet3">
    <tabColor rgb="FF0000FF"/>
  </sheetPr>
  <dimension ref="A1:L35"/>
  <sheetViews>
    <sheetView zoomScale="85" zoomScaleNormal="85" workbookViewId="0">
      <selection activeCell="A6" sqref="A6"/>
    </sheetView>
  </sheetViews>
  <sheetFormatPr defaultRowHeight="15" x14ac:dyDescent="0.25"/>
  <cols>
    <col min="1" max="1" width="17.7109375" customWidth="1"/>
    <col min="2" max="12" width="23.42578125" customWidth="1"/>
  </cols>
  <sheetData>
    <row r="1" spans="1:12" x14ac:dyDescent="0.25">
      <c r="A1" s="33" t="s">
        <v>24</v>
      </c>
      <c r="B1" s="34"/>
      <c r="C1" s="34"/>
      <c r="D1" s="34"/>
      <c r="E1" s="34"/>
      <c r="F1" s="34"/>
      <c r="G1" s="35"/>
    </row>
    <row r="4" spans="1:12" ht="15.75" x14ac:dyDescent="0.25">
      <c r="A4" s="36" t="s">
        <v>25</v>
      </c>
    </row>
    <row r="6" spans="1:12" x14ac:dyDescent="0.2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t="s">
        <v>34</v>
      </c>
      <c r="J6" t="s">
        <v>35</v>
      </c>
      <c r="K6" t="s">
        <v>36</v>
      </c>
      <c r="L6" t="s">
        <v>37</v>
      </c>
    </row>
    <row r="7" spans="1:12" x14ac:dyDescent="0.25">
      <c r="A7" t="s">
        <v>38</v>
      </c>
      <c r="B7" s="37">
        <v>201962716310.55344</v>
      </c>
      <c r="C7" s="37">
        <v>193058497457.56775</v>
      </c>
      <c r="D7" s="37">
        <v>172025773978.40891</v>
      </c>
      <c r="E7" s="37">
        <v>187227757461.68576</v>
      </c>
      <c r="F7" s="37">
        <v>204133627994.95615</v>
      </c>
      <c r="G7" s="37">
        <v>222910837249.91669</v>
      </c>
      <c r="H7" s="37">
        <v>241554931167.6673</v>
      </c>
      <c r="I7" s="37">
        <v>260886308993.15024</v>
      </c>
      <c r="J7" s="37">
        <v>268979297739.40787</v>
      </c>
      <c r="K7" s="37">
        <v>269115166774.39633</v>
      </c>
      <c r="L7" s="37">
        <v>293702179733.36011</v>
      </c>
    </row>
    <row r="8" spans="1:12" x14ac:dyDescent="0.25">
      <c r="A8" t="s">
        <v>39</v>
      </c>
      <c r="B8" s="37">
        <v>355035280793.59949</v>
      </c>
      <c r="C8" s="37">
        <v>358316769281.76599</v>
      </c>
      <c r="D8" s="37">
        <v>363904793271.80139</v>
      </c>
      <c r="E8" s="37">
        <v>367143188125.14648</v>
      </c>
      <c r="F8" s="37">
        <v>379752666484.53955</v>
      </c>
      <c r="G8" s="37">
        <v>386944983335.82056</v>
      </c>
      <c r="H8" s="37">
        <v>397122965452.77234</v>
      </c>
      <c r="I8" s="37">
        <v>409037977466.54736</v>
      </c>
      <c r="J8" s="37">
        <v>412937357395.34845</v>
      </c>
      <c r="K8" s="37">
        <v>402124203182.19464</v>
      </c>
      <c r="L8" s="37">
        <v>412181652726.56323</v>
      </c>
    </row>
    <row r="9" spans="1:12" x14ac:dyDescent="0.25">
      <c r="A9" t="s">
        <v>40</v>
      </c>
      <c r="B9" s="37">
        <v>768855134604.80798</v>
      </c>
      <c r="C9" s="37">
        <v>778951115997.12634</v>
      </c>
      <c r="D9" s="37">
        <v>799656369539.96545</v>
      </c>
      <c r="E9" s="37">
        <v>808825387988.58594</v>
      </c>
      <c r="F9" s="37">
        <v>855027858961.72693</v>
      </c>
      <c r="G9" s="37">
        <v>882043948603.91553</v>
      </c>
      <c r="H9" s="37">
        <v>916946736873.349</v>
      </c>
      <c r="I9" s="37">
        <v>972801727777.21143</v>
      </c>
      <c r="J9" s="37">
        <v>1023022659375.1558</v>
      </c>
      <c r="K9" s="37">
        <v>1019634289027.5189</v>
      </c>
      <c r="L9" s="37">
        <v>1096449538478.5596</v>
      </c>
    </row>
    <row r="10" spans="1:12" x14ac:dyDescent="0.25">
      <c r="A10" t="s">
        <v>41</v>
      </c>
      <c r="B10" s="37">
        <v>1030602342820.8209</v>
      </c>
      <c r="C10" s="37">
        <v>1045009504940.3203</v>
      </c>
      <c r="D10" s="37">
        <v>1073203622405.5671</v>
      </c>
      <c r="E10" s="37">
        <v>1094586359832.3579</v>
      </c>
      <c r="F10" s="37">
        <v>1128140557921.9492</v>
      </c>
      <c r="G10" s="37">
        <v>1164179473989.6956</v>
      </c>
      <c r="H10" s="37">
        <v>1192258421313.7688</v>
      </c>
      <c r="I10" s="37">
        <v>1218546784213.2463</v>
      </c>
      <c r="J10" s="37">
        <v>1231968774719.7346</v>
      </c>
      <c r="K10" s="37">
        <v>1195877720817.8086</v>
      </c>
      <c r="L10" s="37">
        <v>1234996659985.3159</v>
      </c>
    </row>
    <row r="11" spans="1:12" x14ac:dyDescent="0.25">
      <c r="A11" t="s">
        <v>42</v>
      </c>
      <c r="B11" s="37">
        <v>179902129035.46732</v>
      </c>
      <c r="C11" s="37">
        <v>184544968412.67471</v>
      </c>
      <c r="D11" s="37">
        <v>187645998109.73483</v>
      </c>
      <c r="E11" s="37">
        <v>191387603840.22284</v>
      </c>
      <c r="F11" s="37">
        <v>198901532109.63535</v>
      </c>
      <c r="G11" s="37">
        <v>204430930706.85965</v>
      </c>
      <c r="H11" s="37">
        <v>212720986917.37549</v>
      </c>
      <c r="I11" s="37">
        <v>223750186539.32245</v>
      </c>
      <c r="J11" s="37">
        <v>225362632442.91895</v>
      </c>
      <c r="K11" s="37">
        <v>206727354126.24979</v>
      </c>
      <c r="L11" s="37">
        <v>212913371138.63599</v>
      </c>
    </row>
    <row r="12" spans="1:12" x14ac:dyDescent="0.25">
      <c r="A12" t="s">
        <v>43</v>
      </c>
      <c r="B12" s="37">
        <v>2029983087101.4272</v>
      </c>
      <c r="C12" s="37">
        <v>2069666218972.2925</v>
      </c>
      <c r="D12" s="37">
        <v>2092809530915.7834</v>
      </c>
      <c r="E12" s="37">
        <v>2109958712629.9553</v>
      </c>
      <c r="F12" s="37">
        <v>2168755907078.5452</v>
      </c>
      <c r="G12" s="37">
        <v>2203626324429.1895</v>
      </c>
      <c r="H12" s="37">
        <v>2255956822364.8208</v>
      </c>
      <c r="I12" s="37">
        <v>2309232452867.731</v>
      </c>
      <c r="J12" s="37">
        <v>2313746704471.9692</v>
      </c>
      <c r="K12" s="37">
        <v>2245684723673.0835</v>
      </c>
      <c r="L12" s="37">
        <v>2289832363328.856</v>
      </c>
    </row>
    <row r="13" spans="1:12" x14ac:dyDescent="0.25">
      <c r="A13" t="s">
        <v>44</v>
      </c>
      <c r="B13" s="37">
        <v>2777363467542.2368</v>
      </c>
      <c r="C13" s="37">
        <v>2824447709015.7192</v>
      </c>
      <c r="D13" s="37">
        <v>2824751452450.7993</v>
      </c>
      <c r="E13" s="37">
        <v>2804398873608.0508</v>
      </c>
      <c r="F13" s="37">
        <v>2837509737939.5933</v>
      </c>
      <c r="G13" s="37">
        <v>2857558573347.2617</v>
      </c>
      <c r="H13" s="37">
        <v>2963573993564.9546</v>
      </c>
      <c r="I13" s="37">
        <v>3060476521166.1152</v>
      </c>
      <c r="J13" s="37">
        <v>3092676037279.5923</v>
      </c>
      <c r="K13" s="37">
        <v>2918312448527.603</v>
      </c>
      <c r="L13" s="37">
        <v>3037693759017.0752</v>
      </c>
    </row>
    <row r="14" spans="1:12" x14ac:dyDescent="0.25">
      <c r="A14" t="s">
        <v>45</v>
      </c>
      <c r="B14" s="37">
        <v>204952992090.7327</v>
      </c>
      <c r="C14" s="37">
        <v>212611923593.49347</v>
      </c>
      <c r="D14" s="37">
        <v>219335920011.93848</v>
      </c>
      <c r="E14" s="37">
        <v>233894816694.02573</v>
      </c>
      <c r="F14" s="37">
        <v>245478784261.05554</v>
      </c>
      <c r="G14" s="37">
        <v>247665771277.91867</v>
      </c>
      <c r="H14" s="37">
        <v>262068223648.21167</v>
      </c>
      <c r="I14" s="37">
        <v>271338730537.73065</v>
      </c>
      <c r="J14" s="37">
        <v>270132940357.16058</v>
      </c>
      <c r="K14" s="37">
        <v>258260831716.65918</v>
      </c>
      <c r="L14" s="37">
        <v>244188802666.26868</v>
      </c>
    </row>
    <row r="15" spans="1:12" x14ac:dyDescent="0.25">
      <c r="A15" t="s">
        <v>46</v>
      </c>
      <c r="B15" s="37">
        <v>1527406281.9018462</v>
      </c>
      <c r="C15" s="37">
        <v>1546789610.3159795</v>
      </c>
      <c r="D15" s="37">
        <v>1531767530.7783508</v>
      </c>
      <c r="E15" s="37">
        <v>1525952532.2207603</v>
      </c>
      <c r="F15" s="37">
        <v>1590986024.4692683</v>
      </c>
      <c r="G15" s="37">
        <v>1650349930.2140603</v>
      </c>
      <c r="H15" s="37">
        <v>1739062283.7427943</v>
      </c>
      <c r="I15" s="37">
        <v>1798092684.3991323</v>
      </c>
      <c r="J15" s="37">
        <v>1835278501.7617407</v>
      </c>
      <c r="K15" s="37">
        <v>1822605308.4004929</v>
      </c>
      <c r="L15" s="37">
        <v>1868795763.1513565</v>
      </c>
    </row>
    <row r="16" spans="1:12" x14ac:dyDescent="0.25">
      <c r="A16" t="s">
        <v>47</v>
      </c>
      <c r="B16" s="37">
        <v>165931285098.80344</v>
      </c>
      <c r="C16" s="37">
        <v>174682021353.77759</v>
      </c>
      <c r="D16" s="37">
        <v>184880332774.02942</v>
      </c>
      <c r="E16" s="37">
        <v>190346718090.26434</v>
      </c>
      <c r="F16" s="37">
        <v>199062300741.91867</v>
      </c>
      <c r="G16" s="37">
        <v>210357906780.08258</v>
      </c>
      <c r="H16" s="37">
        <v>221864434438.16553</v>
      </c>
      <c r="I16" s="37">
        <v>232807248957.29822</v>
      </c>
      <c r="J16" s="37">
        <v>226731953012.13037</v>
      </c>
      <c r="K16" s="37">
        <v>212287588505.17517</v>
      </c>
      <c r="L16" s="37">
        <v>211702532107.06641</v>
      </c>
    </row>
    <row r="17" spans="1:12" x14ac:dyDescent="0.25">
      <c r="A17" t="s">
        <v>48</v>
      </c>
      <c r="B17" s="37">
        <v>1768788613639.7549</v>
      </c>
      <c r="C17" s="37">
        <v>1800146122469.283</v>
      </c>
      <c r="D17" s="37">
        <v>1804660622792.6177</v>
      </c>
      <c r="E17" s="37">
        <v>1807414564990.2998</v>
      </c>
      <c r="F17" s="37">
        <v>1836031686812.9133</v>
      </c>
      <c r="G17" s="37">
        <v>1853465900611.8486</v>
      </c>
      <c r="H17" s="37">
        <v>1890654006864.6467</v>
      </c>
      <c r="I17" s="37">
        <v>1918525593195.0452</v>
      </c>
      <c r="J17" s="37">
        <v>1898384072029.05</v>
      </c>
      <c r="K17" s="37">
        <v>1794326717405.3621</v>
      </c>
      <c r="L17" s="37">
        <v>1825019275729.9902</v>
      </c>
    </row>
    <row r="18" spans="1:12" x14ac:dyDescent="0.25">
      <c r="A18" t="s">
        <v>49</v>
      </c>
      <c r="B18" s="37">
        <v>31791026214.992783</v>
      </c>
      <c r="C18" s="37">
        <v>32426876585.584236</v>
      </c>
      <c r="D18" s="37">
        <v>33489155847.385956</v>
      </c>
      <c r="E18" s="37">
        <v>33887728199.771175</v>
      </c>
      <c r="F18" s="37">
        <v>35557130776.501015</v>
      </c>
      <c r="G18" s="37">
        <v>37023578570.362625</v>
      </c>
      <c r="H18" s="37">
        <v>38830771526.63781</v>
      </c>
      <c r="I18" s="37">
        <v>41340471571.407249</v>
      </c>
      <c r="J18" s="37">
        <v>41541934039.695564</v>
      </c>
      <c r="K18" s="37">
        <v>39326219967.169075</v>
      </c>
      <c r="L18" s="37">
        <v>41349425458.886726</v>
      </c>
    </row>
    <row r="19" spans="1:12" x14ac:dyDescent="0.25">
      <c r="A19" t="s">
        <v>50</v>
      </c>
      <c r="B19" s="37">
        <v>788246519932.38306</v>
      </c>
      <c r="C19" s="37">
        <v>787987769283.2489</v>
      </c>
      <c r="D19" s="37">
        <v>794070620626.44287</v>
      </c>
      <c r="E19" s="37">
        <v>805110296054.64453</v>
      </c>
      <c r="F19" s="37">
        <v>839005113061.42273</v>
      </c>
      <c r="G19" s="37">
        <v>864809656516.13037</v>
      </c>
      <c r="H19" s="37">
        <v>907845241168.76465</v>
      </c>
      <c r="I19" s="37">
        <v>937121777852.18262</v>
      </c>
      <c r="J19" s="37">
        <v>950053525788.96692</v>
      </c>
      <c r="K19" s="37">
        <v>904986103306.16479</v>
      </c>
      <c r="L19" s="37">
        <v>952037461072.7699</v>
      </c>
    </row>
    <row r="20" spans="1:12" x14ac:dyDescent="0.25">
      <c r="A20" t="s">
        <v>51</v>
      </c>
      <c r="B20" s="37">
        <v>276894377648.00366</v>
      </c>
      <c r="C20" s="37">
        <v>282668537410.83838</v>
      </c>
      <c r="D20" s="37">
        <v>286732484021.07935</v>
      </c>
      <c r="E20" s="37">
        <v>289369967486.20117</v>
      </c>
      <c r="F20" s="37">
        <v>300826228949.1861</v>
      </c>
      <c r="G20" s="37">
        <v>308722079937.91235</v>
      </c>
      <c r="H20" s="37">
        <v>316116266904.18695</v>
      </c>
      <c r="I20" s="37">
        <v>325377724867.52679</v>
      </c>
      <c r="J20" s="37">
        <v>326628171898.48657</v>
      </c>
      <c r="K20" s="37">
        <v>321328518031.15106</v>
      </c>
      <c r="L20" s="37">
        <v>323262710846.56146</v>
      </c>
    </row>
    <row r="21" spans="1:12" x14ac:dyDescent="0.25">
      <c r="A21" t="s">
        <v>52</v>
      </c>
      <c r="B21" s="37">
        <v>12523862775.443344</v>
      </c>
      <c r="C21" s="37">
        <v>12595783928.495121</v>
      </c>
      <c r="D21" s="37">
        <v>12876529746.456804</v>
      </c>
      <c r="E21" s="37">
        <v>13418086116.373478</v>
      </c>
      <c r="F21" s="37">
        <v>14427405330.104692</v>
      </c>
      <c r="G21" s="37">
        <v>15464700000</v>
      </c>
      <c r="H21" s="37">
        <v>16783731744.177765</v>
      </c>
      <c r="I21" s="37">
        <v>18816688318.495834</v>
      </c>
      <c r="J21" s="37">
        <v>20720451152.339577</v>
      </c>
      <c r="K21" s="37">
        <v>21519513886.475323</v>
      </c>
      <c r="L21" s="37">
        <v>23122705775.941883</v>
      </c>
    </row>
    <row r="22" spans="1:12" x14ac:dyDescent="0.25">
      <c r="A22" t="s">
        <v>53</v>
      </c>
      <c r="B22" s="37">
        <v>61705803374.377312</v>
      </c>
      <c r="C22" s="37">
        <v>62087078797.89241</v>
      </c>
      <c r="D22" s="37">
        <v>65473015607.010857</v>
      </c>
      <c r="E22" s="37">
        <v>68199981855.312599</v>
      </c>
      <c r="F22" s="37">
        <v>71581475542.234222</v>
      </c>
      <c r="G22" s="37">
        <v>76080414461.657486</v>
      </c>
      <c r="H22" s="37">
        <v>81808432058.777664</v>
      </c>
      <c r="I22" s="37">
        <v>88777191529.361389</v>
      </c>
      <c r="J22" s="37">
        <v>96894220392.687241</v>
      </c>
      <c r="K22" s="37">
        <v>97910862290.348419</v>
      </c>
      <c r="L22" s="37">
        <v>106185066601.38698</v>
      </c>
    </row>
    <row r="23" spans="1:12" x14ac:dyDescent="0.25">
      <c r="A23" t="s">
        <v>54</v>
      </c>
      <c r="B23" s="37">
        <v>262992731637.21033</v>
      </c>
      <c r="C23" s="37">
        <v>266162582612.59268</v>
      </c>
      <c r="D23" s="37">
        <v>270004636092.49521</v>
      </c>
      <c r="E23" s="37">
        <v>279623662616.09552</v>
      </c>
      <c r="F23" s="37">
        <v>293984175470.94977</v>
      </c>
      <c r="G23" s="37">
        <v>304411705618.42902</v>
      </c>
      <c r="H23" s="37">
        <v>323263077644.24689</v>
      </c>
      <c r="I23" s="37">
        <v>346543957883.67529</v>
      </c>
      <c r="J23" s="37">
        <v>360129841497.14886</v>
      </c>
      <c r="K23" s="37">
        <v>369616028517.12012</v>
      </c>
      <c r="L23" s="37">
        <v>383287772563.60468</v>
      </c>
    </row>
    <row r="24" spans="1:12" x14ac:dyDescent="0.25">
      <c r="A24" t="s">
        <v>55</v>
      </c>
      <c r="B24" s="37">
        <v>188974536610.53815</v>
      </c>
      <c r="C24" s="37">
        <v>192646903601.78729</v>
      </c>
      <c r="D24" s="37">
        <v>194127912503.858</v>
      </c>
      <c r="E24" s="37">
        <v>192314402139.0061</v>
      </c>
      <c r="F24" s="37">
        <v>195798355413.53436</v>
      </c>
      <c r="G24" s="37">
        <v>197299656767.64661</v>
      </c>
      <c r="H24" s="37">
        <v>200363817025.91891</v>
      </c>
      <c r="I24" s="37">
        <v>205356893884.67599</v>
      </c>
      <c r="J24" s="37">
        <v>205766143895.12265</v>
      </c>
      <c r="K24" s="37">
        <v>199638276841.19351</v>
      </c>
      <c r="L24" s="37">
        <v>203428770843.76825</v>
      </c>
    </row>
    <row r="25" spans="1:12" x14ac:dyDescent="0.25">
      <c r="A25" t="s">
        <v>56</v>
      </c>
      <c r="B25" s="37">
        <v>258610834969.26489</v>
      </c>
      <c r="C25" s="37">
        <v>260026971690.75433</v>
      </c>
      <c r="D25" s="37">
        <v>260359146865.18335</v>
      </c>
      <c r="E25" s="37">
        <v>280300688978.78284</v>
      </c>
      <c r="F25" s="37">
        <v>306240319820.72162</v>
      </c>
      <c r="G25" s="37">
        <v>328461161081.28552</v>
      </c>
      <c r="H25" s="37">
        <v>346778579736.84692</v>
      </c>
      <c r="I25" s="37">
        <v>367558601991.82245</v>
      </c>
      <c r="J25" s="37">
        <v>398533234268.47797</v>
      </c>
      <c r="K25" s="37">
        <v>405823454011.0929</v>
      </c>
      <c r="L25" s="37">
        <v>435993880532.86096</v>
      </c>
    </row>
    <row r="26" spans="1:12" x14ac:dyDescent="0.25">
      <c r="A26" t="s">
        <v>57</v>
      </c>
      <c r="B26" s="37">
        <v>38278398188.163414</v>
      </c>
      <c r="C26" s="37">
        <v>39550521367.25959</v>
      </c>
      <c r="D26" s="37">
        <v>41415097698.935303</v>
      </c>
      <c r="E26" s="37">
        <v>43656221714.635735</v>
      </c>
      <c r="F26" s="37">
        <v>45944450612.139626</v>
      </c>
      <c r="G26" s="37">
        <v>48948479466.120743</v>
      </c>
      <c r="H26" s="37">
        <v>52991243806.468765</v>
      </c>
      <c r="I26" s="37">
        <v>58651308129.891266</v>
      </c>
      <c r="J26" s="37">
        <v>61845893227.374199</v>
      </c>
      <c r="K26" s="37">
        <v>58574094973.120659</v>
      </c>
      <c r="L26" s="37">
        <v>61401650486.407188</v>
      </c>
    </row>
    <row r="27" spans="1:12" x14ac:dyDescent="0.25">
      <c r="A27" t="s">
        <v>58</v>
      </c>
      <c r="B27" s="37">
        <v>30461740243.532108</v>
      </c>
      <c r="C27" s="37">
        <v>31360185920.485294</v>
      </c>
      <c r="D27" s="37">
        <v>32563216768.638756</v>
      </c>
      <c r="E27" s="37">
        <v>33488736683.031967</v>
      </c>
      <c r="F27" s="37">
        <v>34946071975.711372</v>
      </c>
      <c r="G27" s="37">
        <v>36344907576.779297</v>
      </c>
      <c r="H27" s="37">
        <v>38400615748.118279</v>
      </c>
      <c r="I27" s="37">
        <v>41066138886.558769</v>
      </c>
      <c r="J27" s="37">
        <v>42421462320.31237</v>
      </c>
      <c r="K27" s="37">
        <v>39113731823.547493</v>
      </c>
      <c r="L27" s="37">
        <v>39591559883.128876</v>
      </c>
    </row>
    <row r="28" spans="1:12" x14ac:dyDescent="0.25">
      <c r="A28" t="s">
        <v>59</v>
      </c>
      <c r="B28" s="37">
        <v>979526062985.7688</v>
      </c>
      <c r="C28" s="37">
        <v>1018717818112.3855</v>
      </c>
      <c r="D28" s="37">
        <v>1048054809786.9083</v>
      </c>
      <c r="E28" s="37">
        <v>1081462185898.5321</v>
      </c>
      <c r="F28" s="37">
        <v>1115709461111.2734</v>
      </c>
      <c r="G28" s="37">
        <v>1157247674476.4463</v>
      </c>
      <c r="H28" s="37">
        <v>1205552707285.9629</v>
      </c>
      <c r="I28" s="37">
        <v>1250989307476.022</v>
      </c>
      <c r="J28" s="37">
        <v>1264949441756.1528</v>
      </c>
      <c r="K28" s="37">
        <v>1219742736012.3418</v>
      </c>
      <c r="L28" s="37">
        <v>1219911122126.1375</v>
      </c>
    </row>
    <row r="29" spans="1:12" x14ac:dyDescent="0.25">
      <c r="A29" t="s">
        <v>60</v>
      </c>
      <c r="B29" s="37">
        <v>341717395402.33734</v>
      </c>
      <c r="C29" s="37">
        <v>347059840287.89728</v>
      </c>
      <c r="D29" s="37">
        <v>354256394050.41833</v>
      </c>
      <c r="E29" s="37">
        <v>362708031380.45477</v>
      </c>
      <c r="F29" s="37">
        <v>378378939999.7179</v>
      </c>
      <c r="G29" s="37">
        <v>389042905733.08264</v>
      </c>
      <c r="H29" s="37">
        <v>407281731831.58057</v>
      </c>
      <c r="I29" s="37">
        <v>421149466660.07489</v>
      </c>
      <c r="J29" s="37">
        <v>418803463546.97406</v>
      </c>
      <c r="K29" s="37">
        <v>397089931955.9007</v>
      </c>
      <c r="L29" s="37">
        <v>420871356306.82721</v>
      </c>
    </row>
    <row r="30" spans="1:12" x14ac:dyDescent="0.25">
      <c r="A30" t="s">
        <v>61</v>
      </c>
      <c r="B30" s="37">
        <v>378377143051.92871</v>
      </c>
      <c r="C30" s="37">
        <v>383850698282.40637</v>
      </c>
      <c r="D30" s="37">
        <v>384401146039.92505</v>
      </c>
      <c r="E30" s="37">
        <v>384592234121.55072</v>
      </c>
      <c r="F30" s="37">
        <v>395525984928.72382</v>
      </c>
      <c r="G30" s="37">
        <v>407543293722.71143</v>
      </c>
      <c r="H30" s="37">
        <v>423897086090.99884</v>
      </c>
      <c r="I30" s="37">
        <v>441447918449.01428</v>
      </c>
      <c r="J30" s="37">
        <v>451500757703.14722</v>
      </c>
      <c r="K30" s="37">
        <v>441885484637.49725</v>
      </c>
      <c r="L30" s="37">
        <v>454938016491.13239</v>
      </c>
    </row>
    <row r="31" spans="1:12" x14ac:dyDescent="0.25">
      <c r="A31" t="s">
        <v>62</v>
      </c>
      <c r="B31" s="37">
        <v>386584134135.89154</v>
      </c>
      <c r="C31" s="37">
        <v>364558594063.86316</v>
      </c>
      <c r="D31" s="37">
        <v>387029401185.38818</v>
      </c>
      <c r="E31" s="37">
        <v>407407526172.07953</v>
      </c>
      <c r="F31" s="37">
        <v>445552308815.2431</v>
      </c>
      <c r="G31" s="37">
        <v>482985911161.81604</v>
      </c>
      <c r="H31" s="37">
        <v>516280493502.44391</v>
      </c>
      <c r="I31" s="37">
        <v>540383458272.42621</v>
      </c>
      <c r="J31" s="37">
        <v>543943712245.2262</v>
      </c>
      <c r="K31" s="37">
        <v>517693667516.1731</v>
      </c>
      <c r="L31" s="37">
        <v>565098632773.91345</v>
      </c>
    </row>
    <row r="32" spans="1:12" x14ac:dyDescent="0.25">
      <c r="A32" t="s">
        <v>63</v>
      </c>
      <c r="B32" s="37">
        <v>139150824019.59283</v>
      </c>
      <c r="C32" s="37">
        <v>141065061316.31213</v>
      </c>
      <c r="D32" s="37">
        <v>144497703072.03961</v>
      </c>
      <c r="E32" s="37">
        <v>157214336283.4552</v>
      </c>
      <c r="F32" s="37">
        <v>172254287052.90195</v>
      </c>
      <c r="G32" s="37">
        <v>180617467954.25461</v>
      </c>
      <c r="H32" s="37">
        <v>198385312612.47253</v>
      </c>
      <c r="I32" s="37">
        <v>204702719929.6832</v>
      </c>
      <c r="J32" s="37">
        <v>211236446634.44171</v>
      </c>
      <c r="K32" s="37">
        <v>200161465895.379</v>
      </c>
      <c r="L32" s="37">
        <v>203434946892.58615</v>
      </c>
    </row>
    <row r="33" spans="1:12" x14ac:dyDescent="0.25">
      <c r="A33" t="s">
        <v>64</v>
      </c>
      <c r="B33" s="37">
        <v>2087472757637.0498</v>
      </c>
      <c r="C33" s="37">
        <v>2143094196538.3425</v>
      </c>
      <c r="D33" s="37">
        <v>2195648906230.6919</v>
      </c>
      <c r="E33" s="37">
        <v>2290071474844.1235</v>
      </c>
      <c r="F33" s="37">
        <v>2346267341703.8428</v>
      </c>
      <c r="G33" s="37">
        <v>2412116400352.7285</v>
      </c>
      <c r="H33" s="37">
        <v>2485495291074.5371</v>
      </c>
      <c r="I33" s="37">
        <v>2549015503583.0273</v>
      </c>
      <c r="J33" s="37">
        <v>2540551642309.4106</v>
      </c>
      <c r="K33" s="37">
        <v>2431038275243.4424</v>
      </c>
      <c r="L33" s="37">
        <v>2477504671262.605</v>
      </c>
    </row>
    <row r="34" spans="1:12" x14ac:dyDescent="0.25">
      <c r="A34" t="s">
        <v>65</v>
      </c>
      <c r="B34" s="37">
        <v>11553315901319.635</v>
      </c>
      <c r="C34" s="37">
        <v>11666074165729.957</v>
      </c>
      <c r="D34" s="37">
        <v>11874444226541.072</v>
      </c>
      <c r="E34" s="37">
        <v>12207733297850.814</v>
      </c>
      <c r="F34" s="37">
        <v>12669887642951.08</v>
      </c>
      <c r="G34" s="37">
        <v>13093720000000</v>
      </c>
      <c r="H34" s="37">
        <v>13442886111966.637</v>
      </c>
      <c r="I34" s="37">
        <v>13681970795462.209</v>
      </c>
      <c r="J34" s="37">
        <v>13642075821343.465</v>
      </c>
      <c r="K34" s="37">
        <v>13263436917798.209</v>
      </c>
      <c r="L34" s="37">
        <v>13599255645064.295</v>
      </c>
    </row>
    <row r="35" spans="1:12" x14ac:dyDescent="0.25">
      <c r="A35" t="s">
        <v>66</v>
      </c>
      <c r="B35" s="37">
        <v>128278574764.08835</v>
      </c>
      <c r="C35" s="37">
        <v>132632652467.29033</v>
      </c>
      <c r="D35" s="37">
        <v>120887172490.03241</v>
      </c>
      <c r="E35" s="37">
        <v>111512009541.9543</v>
      </c>
      <c r="F35" s="37">
        <v>131903772138.03041</v>
      </c>
      <c r="G35" s="37">
        <v>145513489651.87222</v>
      </c>
      <c r="H35" s="37">
        <v>159878798323.30188</v>
      </c>
      <c r="I35" s="37">
        <v>173873914931.58929</v>
      </c>
      <c r="J35" s="37">
        <v>183050726521.34525</v>
      </c>
      <c r="K35" s="37">
        <v>177188888241.3974</v>
      </c>
      <c r="L35" s="37">
        <v>174550915575.89896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915A-29BF-460D-83BD-44ED28F41623}">
  <sheetPr codeName="Sheet4">
    <tabColor rgb="FF0000FF"/>
  </sheetPr>
  <dimension ref="A1:O15"/>
  <sheetViews>
    <sheetView zoomScale="130" zoomScaleNormal="130" workbookViewId="0">
      <selection activeCell="A4" sqref="A4"/>
    </sheetView>
  </sheetViews>
  <sheetFormatPr defaultRowHeight="15" x14ac:dyDescent="0.25"/>
  <cols>
    <col min="1" max="1" width="15.7109375" bestFit="1" customWidth="1"/>
    <col min="2" max="8" width="9.5703125" customWidth="1"/>
  </cols>
  <sheetData>
    <row r="1" spans="1:15" x14ac:dyDescent="0.25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4" spans="1:15" x14ac:dyDescent="0.25">
      <c r="A4" s="38" t="s">
        <v>68</v>
      </c>
      <c r="B4" s="38" t="s">
        <v>69</v>
      </c>
      <c r="C4" s="38" t="s">
        <v>70</v>
      </c>
      <c r="D4" s="38" t="s">
        <v>71</v>
      </c>
      <c r="E4" s="38" t="s">
        <v>72</v>
      </c>
      <c r="F4" s="38" t="s">
        <v>73</v>
      </c>
      <c r="G4" s="38" t="s">
        <v>74</v>
      </c>
      <c r="H4" s="38" t="s">
        <v>75</v>
      </c>
    </row>
    <row r="5" spans="1:15" x14ac:dyDescent="0.25">
      <c r="A5" s="4" t="s">
        <v>76</v>
      </c>
      <c r="B5" s="39">
        <v>696</v>
      </c>
      <c r="C5" s="39">
        <v>420</v>
      </c>
      <c r="D5" s="39">
        <v>722</v>
      </c>
      <c r="E5" s="39">
        <v>428</v>
      </c>
      <c r="F5" s="39">
        <v>279</v>
      </c>
      <c r="G5" s="39">
        <v>349</v>
      </c>
      <c r="H5" s="40">
        <f t="shared" ref="H5:H15" si="0">SUM(B5:G5)</f>
        <v>2894</v>
      </c>
    </row>
    <row r="6" spans="1:15" x14ac:dyDescent="0.25">
      <c r="A6" s="4" t="s">
        <v>77</v>
      </c>
      <c r="B6" s="39">
        <v>429</v>
      </c>
      <c r="C6" s="39">
        <v>419</v>
      </c>
      <c r="D6" s="39">
        <v>146</v>
      </c>
      <c r="E6" s="39">
        <v>253</v>
      </c>
      <c r="F6" s="39">
        <v>730</v>
      </c>
      <c r="G6" s="39">
        <v>473</v>
      </c>
      <c r="H6" s="40">
        <f t="shared" si="0"/>
        <v>2450</v>
      </c>
    </row>
    <row r="7" spans="1:15" x14ac:dyDescent="0.25">
      <c r="A7" s="4" t="s">
        <v>78</v>
      </c>
      <c r="B7" s="39">
        <v>563</v>
      </c>
      <c r="C7" s="39">
        <v>325</v>
      </c>
      <c r="D7" s="39">
        <v>197</v>
      </c>
      <c r="E7" s="39">
        <v>229</v>
      </c>
      <c r="F7" s="39">
        <v>664</v>
      </c>
      <c r="G7" s="39">
        <v>275</v>
      </c>
      <c r="H7" s="40">
        <f t="shared" si="0"/>
        <v>2253</v>
      </c>
    </row>
    <row r="8" spans="1:15" x14ac:dyDescent="0.25">
      <c r="A8" s="4" t="s">
        <v>79</v>
      </c>
      <c r="B8" s="39">
        <v>710</v>
      </c>
      <c r="C8" s="39">
        <v>287</v>
      </c>
      <c r="D8" s="39">
        <v>209</v>
      </c>
      <c r="E8" s="39">
        <v>485</v>
      </c>
      <c r="F8" s="39">
        <v>459</v>
      </c>
      <c r="G8" s="39">
        <v>498</v>
      </c>
      <c r="H8" s="40">
        <f t="shared" si="0"/>
        <v>2648</v>
      </c>
    </row>
    <row r="9" spans="1:15" x14ac:dyDescent="0.25">
      <c r="A9" s="4" t="s">
        <v>80</v>
      </c>
      <c r="B9" s="39">
        <v>767</v>
      </c>
      <c r="C9" s="39">
        <v>283</v>
      </c>
      <c r="D9" s="39">
        <v>624</v>
      </c>
      <c r="E9" s="39">
        <v>149</v>
      </c>
      <c r="F9" s="39">
        <v>156</v>
      </c>
      <c r="G9" s="39">
        <v>460</v>
      </c>
      <c r="H9" s="40">
        <f t="shared" si="0"/>
        <v>2439</v>
      </c>
    </row>
    <row r="10" spans="1:15" x14ac:dyDescent="0.25">
      <c r="A10" s="4" t="s">
        <v>81</v>
      </c>
      <c r="B10" s="39">
        <v>220</v>
      </c>
      <c r="C10" s="39">
        <v>282</v>
      </c>
      <c r="D10" s="39">
        <v>390</v>
      </c>
      <c r="E10" s="39">
        <v>714</v>
      </c>
      <c r="F10" s="39">
        <v>563</v>
      </c>
      <c r="G10" s="39">
        <v>783</v>
      </c>
      <c r="H10" s="40">
        <f t="shared" si="0"/>
        <v>2952</v>
      </c>
    </row>
    <row r="11" spans="1:15" x14ac:dyDescent="0.25">
      <c r="A11" s="4" t="s">
        <v>82</v>
      </c>
      <c r="B11" s="39">
        <v>231</v>
      </c>
      <c r="C11" s="39">
        <v>735</v>
      </c>
      <c r="D11" s="39">
        <v>416</v>
      </c>
      <c r="E11" s="39">
        <v>378</v>
      </c>
      <c r="F11" s="39">
        <v>368</v>
      </c>
      <c r="G11" s="39">
        <v>353</v>
      </c>
      <c r="H11" s="40">
        <f t="shared" si="0"/>
        <v>2481</v>
      </c>
    </row>
    <row r="12" spans="1:15" x14ac:dyDescent="0.25">
      <c r="A12" s="4" t="s">
        <v>83</v>
      </c>
      <c r="B12" s="39">
        <v>229</v>
      </c>
      <c r="C12" s="39">
        <v>496</v>
      </c>
      <c r="D12" s="39">
        <v>519</v>
      </c>
      <c r="E12" s="39">
        <v>309</v>
      </c>
      <c r="F12" s="39">
        <v>616</v>
      </c>
      <c r="G12" s="39">
        <v>405</v>
      </c>
      <c r="H12" s="40">
        <f t="shared" si="0"/>
        <v>2574</v>
      </c>
    </row>
    <row r="13" spans="1:15" x14ac:dyDescent="0.25">
      <c r="A13" s="4" t="s">
        <v>84</v>
      </c>
      <c r="B13" s="39">
        <v>752</v>
      </c>
      <c r="C13" s="39">
        <v>773</v>
      </c>
      <c r="D13" s="39">
        <v>483</v>
      </c>
      <c r="E13" s="39">
        <v>220</v>
      </c>
      <c r="F13" s="39">
        <v>597</v>
      </c>
      <c r="G13" s="39">
        <v>175</v>
      </c>
      <c r="H13" s="40">
        <f t="shared" si="0"/>
        <v>3000</v>
      </c>
    </row>
    <row r="14" spans="1:15" x14ac:dyDescent="0.25">
      <c r="A14" s="4" t="s">
        <v>85</v>
      </c>
      <c r="B14" s="39">
        <v>255</v>
      </c>
      <c r="C14" s="39">
        <v>567</v>
      </c>
      <c r="D14" s="39">
        <v>237</v>
      </c>
      <c r="E14" s="39">
        <v>692</v>
      </c>
      <c r="F14" s="39">
        <v>245</v>
      </c>
      <c r="G14" s="39">
        <v>472</v>
      </c>
      <c r="H14" s="40">
        <f t="shared" si="0"/>
        <v>2468</v>
      </c>
    </row>
    <row r="15" spans="1:15" x14ac:dyDescent="0.25">
      <c r="A15" s="30" t="s">
        <v>75</v>
      </c>
      <c r="B15" s="40">
        <f t="shared" ref="B15:G15" si="1">SUM(B5:B14)</f>
        <v>4852</v>
      </c>
      <c r="C15" s="40">
        <f t="shared" si="1"/>
        <v>4587</v>
      </c>
      <c r="D15" s="40">
        <f t="shared" si="1"/>
        <v>3943</v>
      </c>
      <c r="E15" s="40">
        <f t="shared" si="1"/>
        <v>3857</v>
      </c>
      <c r="F15" s="40">
        <f t="shared" si="1"/>
        <v>4677</v>
      </c>
      <c r="G15" s="40">
        <f t="shared" si="1"/>
        <v>4243</v>
      </c>
      <c r="H15" s="40">
        <f t="shared" si="0"/>
        <v>26159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1254-C8C0-4B24-9640-9EB15D783F11}">
  <sheetPr codeName="Sheet5">
    <tabColor rgb="FF0000FF"/>
  </sheetPr>
  <dimension ref="A1:H12"/>
  <sheetViews>
    <sheetView zoomScale="160" zoomScaleNormal="160" workbookViewId="0">
      <selection activeCell="A3" sqref="A3"/>
    </sheetView>
  </sheetViews>
  <sheetFormatPr defaultRowHeight="15" x14ac:dyDescent="0.25"/>
  <cols>
    <col min="2" max="2" width="11.85546875" bestFit="1" customWidth="1"/>
    <col min="7" max="8" width="16.85546875" customWidth="1"/>
  </cols>
  <sheetData>
    <row r="1" spans="1:8" x14ac:dyDescent="0.25">
      <c r="A1" s="41" t="s">
        <v>86</v>
      </c>
      <c r="B1" s="41"/>
      <c r="C1" s="41"/>
      <c r="D1" s="41"/>
      <c r="E1" s="41"/>
      <c r="F1" s="41"/>
      <c r="G1" s="41"/>
      <c r="H1" s="41"/>
    </row>
    <row r="3" spans="1:8" x14ac:dyDescent="0.25">
      <c r="A3" s="42" t="s">
        <v>87</v>
      </c>
      <c r="B3" s="42" t="s">
        <v>88</v>
      </c>
    </row>
    <row r="4" spans="1:8" x14ac:dyDescent="0.25">
      <c r="A4">
        <v>2005</v>
      </c>
      <c r="B4" s="43">
        <v>577023</v>
      </c>
    </row>
    <row r="5" spans="1:8" x14ac:dyDescent="0.25">
      <c r="A5">
        <v>2006</v>
      </c>
      <c r="B5" s="43">
        <v>566239</v>
      </c>
    </row>
    <row r="6" spans="1:8" x14ac:dyDescent="0.25">
      <c r="A6">
        <v>2007</v>
      </c>
      <c r="B6" s="43">
        <v>580987</v>
      </c>
    </row>
    <row r="7" spans="1:8" x14ac:dyDescent="0.25">
      <c r="A7">
        <v>2008</v>
      </c>
      <c r="B7" s="43">
        <v>603500</v>
      </c>
    </row>
    <row r="8" spans="1:8" x14ac:dyDescent="0.25">
      <c r="A8">
        <v>2009</v>
      </c>
      <c r="B8" s="43">
        <v>605821</v>
      </c>
    </row>
    <row r="9" spans="1:8" x14ac:dyDescent="0.25">
      <c r="A9">
        <v>2010</v>
      </c>
      <c r="B9" s="43">
        <v>669356</v>
      </c>
    </row>
    <row r="10" spans="1:8" x14ac:dyDescent="0.25">
      <c r="A10">
        <v>2011</v>
      </c>
      <c r="B10" s="43">
        <v>664569</v>
      </c>
    </row>
    <row r="11" spans="1:8" x14ac:dyDescent="0.25">
      <c r="A11">
        <v>2012</v>
      </c>
      <c r="B11" s="43">
        <v>717832</v>
      </c>
    </row>
    <row r="12" spans="1:8" x14ac:dyDescent="0.25">
      <c r="A12">
        <v>2013</v>
      </c>
      <c r="B12" s="43">
        <v>700144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C9DD-4D21-4271-BDAB-B3321B0B96BE}">
  <sheetPr codeName="Sheet8">
    <tabColor rgb="FF0000FF"/>
  </sheetPr>
  <dimension ref="B2:T31"/>
  <sheetViews>
    <sheetView workbookViewId="0"/>
  </sheetViews>
  <sheetFormatPr defaultRowHeight="15" x14ac:dyDescent="0.25"/>
  <cols>
    <col min="1" max="1" width="2.28515625" customWidth="1"/>
    <col min="2" max="2" width="3" bestFit="1" customWidth="1"/>
    <col min="3" max="12" width="13.5703125" customWidth="1"/>
  </cols>
  <sheetData>
    <row r="2" spans="2:20" x14ac:dyDescent="0.25">
      <c r="B2" s="44">
        <v>1</v>
      </c>
      <c r="C2" s="45" t="s">
        <v>122</v>
      </c>
      <c r="D2" s="45"/>
      <c r="E2" s="45"/>
      <c r="F2" s="45"/>
      <c r="G2" s="45"/>
      <c r="H2" s="45"/>
      <c r="I2" s="45"/>
      <c r="J2" s="45"/>
      <c r="K2" s="45"/>
      <c r="L2" s="46"/>
      <c r="N2" s="42" t="s">
        <v>89</v>
      </c>
      <c r="T2" s="42" t="s">
        <v>90</v>
      </c>
    </row>
    <row r="3" spans="2:20" x14ac:dyDescent="0.25">
      <c r="B3" s="47">
        <v>2</v>
      </c>
      <c r="C3" s="41" t="s">
        <v>91</v>
      </c>
      <c r="D3" s="41"/>
      <c r="E3" s="41"/>
      <c r="F3" s="41"/>
      <c r="G3" s="41"/>
      <c r="H3" s="41"/>
      <c r="I3" s="41"/>
      <c r="J3" s="41"/>
      <c r="K3" s="41"/>
      <c r="L3" s="48"/>
    </row>
    <row r="4" spans="2:20" x14ac:dyDescent="0.25">
      <c r="B4" s="47">
        <v>3</v>
      </c>
      <c r="C4" s="41" t="s">
        <v>92</v>
      </c>
      <c r="D4" s="41"/>
      <c r="E4" s="41"/>
      <c r="F4" s="41"/>
      <c r="G4" s="41"/>
      <c r="H4" s="41"/>
      <c r="I4" s="41"/>
      <c r="J4" s="41"/>
      <c r="K4" s="41"/>
      <c r="L4" s="48"/>
    </row>
    <row r="5" spans="2:20" x14ac:dyDescent="0.25">
      <c r="B5" s="47">
        <v>4</v>
      </c>
      <c r="C5" s="41" t="s">
        <v>123</v>
      </c>
      <c r="D5" s="41"/>
      <c r="E5" s="41"/>
      <c r="F5" s="41"/>
      <c r="G5" s="41"/>
      <c r="H5" s="41"/>
      <c r="I5" s="41"/>
      <c r="J5" s="41"/>
      <c r="K5" s="41"/>
      <c r="L5" s="48"/>
    </row>
    <row r="6" spans="2:20" x14ac:dyDescent="0.25">
      <c r="B6" s="47">
        <v>5</v>
      </c>
      <c r="C6" s="41" t="s">
        <v>93</v>
      </c>
      <c r="D6" s="41"/>
      <c r="E6" s="41"/>
      <c r="F6" s="41"/>
      <c r="G6" s="41"/>
      <c r="H6" s="41"/>
      <c r="I6" s="41"/>
      <c r="J6" s="41"/>
      <c r="K6" s="41"/>
      <c r="L6" s="48"/>
    </row>
    <row r="7" spans="2:20" x14ac:dyDescent="0.25">
      <c r="B7" s="47">
        <v>6</v>
      </c>
      <c r="C7" s="41" t="s">
        <v>94</v>
      </c>
      <c r="D7" s="41"/>
      <c r="E7" s="41"/>
      <c r="F7" s="41"/>
      <c r="G7" s="41"/>
      <c r="H7" s="41"/>
      <c r="I7" s="41"/>
      <c r="J7" s="41"/>
      <c r="K7" s="41"/>
      <c r="L7" s="48"/>
      <c r="N7" s="42" t="s">
        <v>95</v>
      </c>
    </row>
    <row r="8" spans="2:20" x14ac:dyDescent="0.25">
      <c r="B8" s="47">
        <v>7</v>
      </c>
      <c r="C8" s="41" t="s">
        <v>96</v>
      </c>
      <c r="D8" s="41"/>
      <c r="E8" s="41"/>
      <c r="F8" s="41"/>
      <c r="G8" s="41"/>
      <c r="H8" s="41"/>
      <c r="I8" s="41"/>
      <c r="J8" s="41"/>
      <c r="K8" s="41"/>
      <c r="L8" s="48"/>
    </row>
    <row r="9" spans="2:20" x14ac:dyDescent="0.25">
      <c r="B9" s="47">
        <v>8</v>
      </c>
      <c r="C9" s="41" t="s">
        <v>97</v>
      </c>
      <c r="D9" s="41"/>
      <c r="E9" s="41"/>
      <c r="F9" s="41"/>
      <c r="G9" s="41"/>
      <c r="H9" s="41"/>
      <c r="I9" s="41"/>
      <c r="J9" s="41"/>
      <c r="K9" s="41"/>
      <c r="L9" s="48"/>
    </row>
    <row r="10" spans="2:20" x14ac:dyDescent="0.25">
      <c r="B10" s="47">
        <v>9</v>
      </c>
      <c r="C10" s="41" t="s">
        <v>98</v>
      </c>
      <c r="D10" s="41"/>
      <c r="E10" s="41"/>
      <c r="F10" s="41"/>
      <c r="G10" s="41"/>
      <c r="H10" s="41"/>
      <c r="I10" s="41"/>
      <c r="J10" s="41"/>
      <c r="K10" s="41"/>
      <c r="L10" s="48"/>
    </row>
    <row r="11" spans="2:20" x14ac:dyDescent="0.25">
      <c r="B11" s="47">
        <v>10</v>
      </c>
      <c r="C11" s="41" t="s">
        <v>99</v>
      </c>
      <c r="D11" s="41"/>
      <c r="E11" s="41"/>
      <c r="F11" s="41"/>
      <c r="G11" s="41"/>
      <c r="H11" s="41"/>
      <c r="I11" s="41"/>
      <c r="J11" s="41"/>
      <c r="K11" s="41"/>
      <c r="L11" s="48"/>
    </row>
    <row r="12" spans="2:20" x14ac:dyDescent="0.25">
      <c r="B12" s="47">
        <v>11</v>
      </c>
      <c r="C12" s="41" t="s">
        <v>105</v>
      </c>
      <c r="D12" s="41"/>
      <c r="E12" s="41"/>
      <c r="F12" s="41"/>
      <c r="G12" s="41"/>
      <c r="H12" s="41"/>
      <c r="I12" s="41"/>
      <c r="J12" s="41"/>
      <c r="K12" s="41"/>
      <c r="L12" s="48"/>
    </row>
    <row r="13" spans="2:20" x14ac:dyDescent="0.25">
      <c r="B13" s="47">
        <v>12</v>
      </c>
      <c r="C13" s="41" t="s">
        <v>106</v>
      </c>
      <c r="D13" s="41"/>
      <c r="E13" s="41"/>
      <c r="F13" s="41"/>
      <c r="G13" s="41"/>
      <c r="H13" s="41"/>
      <c r="I13" s="41"/>
      <c r="J13" s="41"/>
      <c r="K13" s="41"/>
      <c r="L13" s="48"/>
    </row>
    <row r="14" spans="2:20" x14ac:dyDescent="0.25">
      <c r="B14" s="49">
        <v>13</v>
      </c>
      <c r="C14" s="50" t="s">
        <v>100</v>
      </c>
      <c r="D14" s="50"/>
      <c r="E14" s="50"/>
      <c r="F14" s="50"/>
      <c r="G14" s="50"/>
      <c r="H14" s="50"/>
      <c r="I14" s="50"/>
      <c r="J14" s="50"/>
      <c r="K14" s="50"/>
      <c r="L14" s="51"/>
    </row>
    <row r="16" spans="2:20" x14ac:dyDescent="0.25">
      <c r="C16" s="42" t="s">
        <v>101</v>
      </c>
    </row>
    <row r="18" spans="3:14" x14ac:dyDescent="0.25">
      <c r="N18" s="42" t="s">
        <v>102</v>
      </c>
    </row>
    <row r="25" spans="3:14" x14ac:dyDescent="0.25">
      <c r="N25" s="42" t="s">
        <v>103</v>
      </c>
    </row>
    <row r="31" spans="3:14" x14ac:dyDescent="0.25">
      <c r="C31" s="42" t="s">
        <v>104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Grading Metric</vt:lpstr>
      <vt:lpstr>Initial-Instructions</vt:lpstr>
      <vt:lpstr>P(1)</vt:lpstr>
      <vt:lpstr>P(2)</vt:lpstr>
      <vt:lpstr>P(3)</vt:lpstr>
      <vt:lpstr>P(4)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2015-06-05T18:17:20Z</dcterms:created>
  <dcterms:modified xsi:type="dcterms:W3CDTF">2023-03-25T21:01:47Z</dcterms:modified>
</cp:coreProperties>
</file>