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tables/table1.xml" ContentType="application/vnd.openxmlformats-officedocument.spreadsheetml.table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08"/>
  <workbookPr/>
  <mc:AlternateContent xmlns:mc="http://schemas.openxmlformats.org/markup-compatibility/2006">
    <mc:Choice Requires="x15">
      <x15ac:absPath xmlns:x15ac="http://schemas.microsoft.com/office/spreadsheetml/2010/11/ac" url="E:\00VideoClassStorage\000YouTubeExcelTricks\YouTubeTricks\1828-1832\"/>
    </mc:Choice>
  </mc:AlternateContent>
  <xr:revisionPtr revIDLastSave="0" documentId="13_ncr:1_{80D26AC8-62B6-4577-9A88-959B950322B2}" xr6:coauthVersionLast="47" xr6:coauthVersionMax="47" xr10:uidLastSave="{00000000-0000-0000-0000-000000000000}"/>
  <bookViews>
    <workbookView xWindow="-120" yWindow="-120" windowWidth="29040" windowHeight="15840" tabRatio="469" firstSheet="7" activeTab="9" xr2:uid="{00000000-000D-0000-FFFF-FFFF00000000}"/>
  </bookViews>
  <sheets>
    <sheet name="(1828)C" sheetId="8" r:id="rId1"/>
    <sheet name="(1828)C (2)" sheetId="21" r:id="rId2"/>
    <sheet name="(1828)C (3)" sheetId="22" r:id="rId3"/>
    <sheet name="(1829)C" sheetId="10" r:id="rId4"/>
    <sheet name="(1830)C" sheetId="11" r:id="rId5"/>
    <sheet name="(1831)C" sheetId="12" r:id="rId6"/>
    <sheet name="(1832)C" sheetId="13" r:id="rId7"/>
    <sheet name="5Videos" sheetId="14" r:id="rId8"/>
    <sheet name="OnlyApp" sheetId="6" r:id="rId9"/>
    <sheet name="LOOKUP" sheetId="9" r:id="rId10"/>
    <sheet name="(1828)" sheetId="1" r:id="rId11"/>
    <sheet name="1828Part(2)" sheetId="17" r:id="rId12"/>
    <sheet name="1828Part(3)" sheetId="19" r:id="rId13"/>
    <sheet name="(1829)" sheetId="3" r:id="rId14"/>
    <sheet name="(1830)" sheetId="2" r:id="rId15"/>
    <sheet name="(1831-32)" sheetId="4" r:id="rId16"/>
    <sheet name="1828Part(4)" sheetId="20" r:id="rId17"/>
    <sheet name="1828Part(5)" sheetId="18" r:id="rId18"/>
  </sheets>
  <definedNames>
    <definedName name="_xlpm.currTbl" hidden="1">#NAME?</definedName>
    <definedName name="_xlpm.rng" hidden="1">#NAME?</definedName>
    <definedName name="_xlpm.start" hidden="1">#NAME?</definedName>
    <definedName name="_xlpm.values" hidden="1">#NAME?</definedName>
    <definedName name="ShowFormulas" comment="This function requires a worksheet range and the function will list all formulas from the range in a vertical array.">_xlfn.LAMBDA(_xlpm.Reference,_xlfn.LET(_xlpm.r, _xlpm.Reference, IF(OR(_xlfn.ISFORMULA(_xlpm.r)),_xlfn.TOCOL(ADDRESS(ROW(_xlpm.r), COLUMN(_xlpm.r), 4) &amp; ": " &amp; _xlfn.FORMULATEXT(_xlpm.r),2),"")))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K226" i="22" l="1"/>
  <c r="CK226" i="21"/>
  <c r="F37" i="19"/>
  <c r="F36" i="19"/>
  <c r="F35" i="19"/>
  <c r="F34" i="19"/>
  <c r="F33" i="19"/>
  <c r="F32" i="19"/>
  <c r="F20" i="20"/>
  <c r="B13" i="20"/>
  <c r="C12" i="20"/>
  <c r="B12" i="20"/>
  <c r="C11" i="20"/>
  <c r="B11" i="20"/>
  <c r="C10" i="20"/>
  <c r="B10" i="20"/>
  <c r="C9" i="20"/>
  <c r="B9" i="20"/>
  <c r="F8" i="20"/>
  <c r="G8" i="20" s="1"/>
  <c r="C8" i="20"/>
  <c r="B8" i="20"/>
  <c r="F7" i="20"/>
  <c r="G7" i="20" s="1"/>
  <c r="C7" i="20"/>
  <c r="B7" i="20"/>
  <c r="C6" i="20"/>
  <c r="F20" i="19"/>
  <c r="B13" i="19"/>
  <c r="C12" i="19"/>
  <c r="B12" i="19"/>
  <c r="C11" i="19"/>
  <c r="B11" i="19"/>
  <c r="C10" i="19"/>
  <c r="B10" i="19"/>
  <c r="C9" i="19"/>
  <c r="B9" i="19"/>
  <c r="C8" i="19"/>
  <c r="B8" i="19"/>
  <c r="F7" i="19"/>
  <c r="G7" i="19" s="1"/>
  <c r="C7" i="19"/>
  <c r="B7" i="19"/>
  <c r="C6" i="19"/>
  <c r="G21" i="19" a="1"/>
  <c r="G33" i="19" a="1"/>
  <c r="G21" i="20" a="1"/>
  <c r="G33" i="19" l="1"/>
  <c r="G21" i="19"/>
  <c r="F22" i="19"/>
  <c r="G21" i="20"/>
  <c r="F9" i="20"/>
  <c r="F21" i="20"/>
  <c r="F8" i="19"/>
  <c r="G9" i="20" l="1"/>
  <c r="F10" i="20"/>
  <c r="F9" i="19"/>
  <c r="G8" i="19"/>
  <c r="F22" i="20" l="1"/>
  <c r="F11" i="20"/>
  <c r="F24" i="20"/>
  <c r="B15" i="20"/>
  <c r="G10" i="20"/>
  <c r="F25" i="20"/>
  <c r="F23" i="20"/>
  <c r="F10" i="19"/>
  <c r="G9" i="19"/>
  <c r="F24" i="19" l="1"/>
  <c r="F25" i="19"/>
  <c r="G11" i="20"/>
  <c r="F12" i="20"/>
  <c r="B15" i="19"/>
  <c r="G10" i="19"/>
  <c r="F11" i="19"/>
  <c r="G12" i="20" l="1"/>
  <c r="F13" i="20"/>
  <c r="G13" i="20" s="1"/>
  <c r="F12" i="19"/>
  <c r="G11" i="19"/>
  <c r="F13" i="19" l="1"/>
  <c r="G13" i="19" s="1"/>
  <c r="G12" i="19"/>
  <c r="C13" i="18" l="1"/>
  <c r="B10" i="18"/>
  <c r="B9" i="18"/>
  <c r="B8" i="18"/>
  <c r="B7" i="18"/>
  <c r="E6" i="18"/>
  <c r="E7" i="18" s="1"/>
  <c r="E8" i="18" s="1"/>
  <c r="E9" i="18" s="1"/>
  <c r="B6" i="18"/>
  <c r="B5" i="18"/>
  <c r="B4" i="18"/>
  <c r="D27" i="17"/>
  <c r="D26" i="17"/>
  <c r="D25" i="17"/>
  <c r="D24" i="17"/>
  <c r="D23" i="17"/>
  <c r="C24" i="17"/>
  <c r="C18" i="17"/>
  <c r="K10" i="17"/>
  <c r="K9" i="17"/>
  <c r="K8" i="17"/>
  <c r="G9" i="17"/>
  <c r="G8" i="17"/>
  <c r="G10" i="17"/>
  <c r="C15" i="17"/>
  <c r="C16" i="17" s="1"/>
  <c r="C17" i="17" s="1"/>
  <c r="F38" i="4" a="1"/>
  <c r="F38" i="4" s="1"/>
  <c r="E38" i="4"/>
  <c r="F37" i="4" a="1"/>
  <c r="F37" i="4" s="1"/>
  <c r="E37" i="4"/>
  <c r="F36" i="4" a="1"/>
  <c r="F36" i="4" s="1"/>
  <c r="E36" i="4"/>
  <c r="F35" i="4" a="1"/>
  <c r="F35" i="4" s="1"/>
  <c r="E35" i="4"/>
  <c r="F34" i="4" a="1"/>
  <c r="F34" i="4" s="1"/>
  <c r="E34" i="4"/>
  <c r="F33" i="4" a="1"/>
  <c r="F33" i="4" s="1"/>
  <c r="E33" i="4"/>
  <c r="F32" i="4" a="1"/>
  <c r="F32" i="4" s="1"/>
  <c r="E32" i="4"/>
  <c r="F31" i="4" a="1"/>
  <c r="F31" i="4" s="1"/>
  <c r="E31" i="4"/>
  <c r="F30" i="4" a="1"/>
  <c r="F30" i="4" s="1"/>
  <c r="E30" i="4"/>
  <c r="F29" i="4" a="1"/>
  <c r="F29" i="4" s="1"/>
  <c r="E29" i="4"/>
  <c r="F28" i="4" a="1"/>
  <c r="F28" i="4" s="1"/>
  <c r="E28" i="4"/>
  <c r="F27" i="4" a="1"/>
  <c r="F27" i="4" s="1"/>
  <c r="E27" i="4"/>
  <c r="C9" i="2"/>
  <c r="C7" i="1"/>
  <c r="C5" i="1"/>
  <c r="CK226" i="13"/>
  <c r="CK226" i="12"/>
  <c r="CK226" i="11"/>
  <c r="CK226" i="10"/>
  <c r="CK226" i="8"/>
  <c r="F14" i="17" a="1"/>
  <c r="G21" i="3" a="1"/>
  <c r="H27" i="4" a="1"/>
  <c r="E5" i="1" a="1"/>
  <c r="E13" i="18" a="1"/>
  <c r="F23" i="17" a="1"/>
  <c r="E13" i="18" l="1"/>
  <c r="C17" i="18"/>
  <c r="C15" i="18"/>
  <c r="C14" i="18"/>
  <c r="E10" i="18"/>
  <c r="C16" i="18"/>
  <c r="F23" i="17"/>
  <c r="C25" i="17"/>
  <c r="F14" i="17"/>
  <c r="H27" i="4"/>
  <c r="G21" i="3"/>
  <c r="E5" i="1"/>
  <c r="U19" i="4"/>
  <c r="U18" i="4"/>
  <c r="U17" i="4"/>
  <c r="U16" i="4"/>
  <c r="U15" i="4"/>
  <c r="U14" i="4"/>
  <c r="U13" i="4"/>
  <c r="U12" i="4"/>
  <c r="U11" i="4"/>
  <c r="U10" i="4"/>
  <c r="U9" i="4"/>
  <c r="U8" i="4"/>
  <c r="C6" i="2"/>
  <c r="G11" i="3" a="1"/>
  <c r="G11" i="3" s="1"/>
  <c r="G23" i="3" a="1"/>
  <c r="E6" i="2" a="1"/>
  <c r="C26" i="17" l="1"/>
  <c r="E6" i="2"/>
  <c r="G23" i="3"/>
  <c r="C17" i="1"/>
  <c r="C16" i="1"/>
  <c r="C15" i="1"/>
  <c r="C14" i="1"/>
  <c r="C13" i="1"/>
  <c r="C12" i="1"/>
  <c r="E4" i="1"/>
  <c r="D10" i="3" a="1"/>
  <c r="D10" i="3" s="1"/>
  <c r="E10" i="3" s="1" a="1"/>
  <c r="E10" i="3" s="1"/>
  <c r="G16" i="3" a="1"/>
  <c r="C27" i="17" l="1"/>
  <c r="G16" i="3"/>
  <c r="G10" i="3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<sst xmlns="http://schemas.openxmlformats.org/spreadsheetml/2006/main" count="351" uniqueCount="115">
  <si>
    <r>
      <t>Goal:</t>
    </r>
    <r>
      <rPr>
        <sz val="11"/>
        <color theme="1"/>
        <rFont val="Calibri"/>
        <family val="2"/>
        <scheme val="minor"/>
      </rPr>
      <t xml:space="preserve"> Use LOOKUP to have lookup_vector oriented vertically &amp; [result_array] oriented horizontally.</t>
    </r>
  </si>
  <si>
    <r>
      <rPr>
        <b/>
        <sz val="11"/>
        <color theme="1"/>
        <rFont val="Calibri"/>
        <family val="2"/>
        <scheme val="minor"/>
      </rPr>
      <t>Advantage:</t>
    </r>
    <r>
      <rPr>
        <sz val="11"/>
        <color theme="1"/>
        <rFont val="Calibri"/>
        <family val="2"/>
        <scheme val="minor"/>
      </rPr>
      <t xml:space="preserve"> XLOOKUP can't do this.</t>
    </r>
  </si>
  <si>
    <t>Units</t>
  </si>
  <si>
    <t>Formulas:</t>
  </si>
  <si>
    <t>Discounts</t>
  </si>
  <si>
    <t>Discounts:</t>
  </si>
  <si>
    <t>Bellen</t>
  </si>
  <si>
    <t>Quad</t>
  </si>
  <si>
    <t>Aspen</t>
  </si>
  <si>
    <t>A company that sells rolls of fence needs to calculate total revenue from a list of customer transactions and a pricing table.</t>
  </si>
  <si>
    <t>Given the transactional data table with the number of rolls of fence sold for each transaction and the pricing table,</t>
  </si>
  <si>
    <t>Pricing Table:</t>
  </si>
  <si>
    <t>Date</t>
  </si>
  <si>
    <t>Number of Rolls</t>
  </si>
  <si>
    <t>Price</t>
  </si>
  <si>
    <t>Revenue</t>
  </si>
  <si>
    <t>Total Revenue
Helper Column</t>
  </si>
  <si>
    <t>Total Revenue
Single Cell Formula</t>
  </si>
  <si>
    <t>Units From</t>
  </si>
  <si>
    <t>Units To</t>
  </si>
  <si>
    <t>Price per Roll (100 feet)</t>
  </si>
  <si>
    <t>and up</t>
  </si>
  <si>
    <t>Units/Discount</t>
  </si>
  <si>
    <t>Earnings</t>
  </si>
  <si>
    <t>TaxRate</t>
  </si>
  <si>
    <t>Lookup Table:</t>
  </si>
  <si>
    <t>Range</t>
  </si>
  <si>
    <r>
      <rPr>
        <b/>
        <sz val="11"/>
        <color theme="1"/>
        <rFont val="Calibri"/>
        <family val="2"/>
        <scheme val="minor"/>
      </rPr>
      <t>Goal:</t>
    </r>
    <r>
      <rPr>
        <sz val="11"/>
        <color theme="1"/>
        <rFont val="Calibri"/>
        <family val="2"/>
        <scheme val="minor"/>
      </rPr>
      <t xml:space="preserve"> Lookup earnings tax rate using</t>
    </r>
  </si>
  <si>
    <t>One Formula:</t>
  </si>
  <si>
    <t>Three Formulas:</t>
  </si>
  <si>
    <r>
      <t>Goal:</t>
    </r>
    <r>
      <rPr>
        <sz val="11"/>
        <color theme="1"/>
        <rFont val="Calibri"/>
        <family val="2"/>
        <scheme val="minor"/>
      </rPr>
      <t xml:space="preserve"> Lookup correct lookup table based on product name.</t>
    </r>
  </si>
  <si>
    <t>Use lookup table to perform "approximate match" lookup.</t>
  </si>
  <si>
    <r>
      <rPr>
        <b/>
        <sz val="11"/>
        <color theme="1"/>
        <rFont val="Calibri"/>
        <family val="2"/>
        <scheme val="minor"/>
      </rPr>
      <t>Situation #1</t>
    </r>
    <r>
      <rPr>
        <sz val="11"/>
        <color theme="1"/>
        <rFont val="Calibri"/>
        <family val="2"/>
        <scheme val="minor"/>
      </rPr>
      <t>:</t>
    </r>
  </si>
  <si>
    <r>
      <rPr>
        <b/>
        <sz val="11"/>
        <color theme="1"/>
        <rFont val="Calibri"/>
        <family val="2"/>
        <scheme val="minor"/>
      </rPr>
      <t>Situation #2</t>
    </r>
    <r>
      <rPr>
        <sz val="11"/>
        <color theme="1"/>
        <rFont val="Calibri"/>
        <family val="2"/>
        <scheme val="minor"/>
      </rPr>
      <t>:</t>
    </r>
  </si>
  <si>
    <t>Multiple lookup tables.</t>
  </si>
  <si>
    <t>One Lookup Table.</t>
  </si>
  <si>
    <t>Units Transaction Table:</t>
  </si>
  <si>
    <t>Use SWITCH.</t>
  </si>
  <si>
    <t>Use FILTER.</t>
  </si>
  <si>
    <t>IFS is longer</t>
  </si>
  <si>
    <t>Product</t>
  </si>
  <si>
    <t>Units Sold</t>
  </si>
  <si>
    <t>Price
Discount</t>
  </si>
  <si>
    <t>P. Discount</t>
  </si>
  <si>
    <t>Yanaki</t>
  </si>
  <si>
    <t>Default</t>
  </si>
  <si>
    <t>Data set with number of rolls of fence</t>
  </si>
  <si>
    <t>sold for each transaction:</t>
  </si>
  <si>
    <r>
      <t xml:space="preserve">Goal: </t>
    </r>
    <r>
      <rPr>
        <sz val="11"/>
        <color theme="1"/>
        <rFont val="Calibri"/>
        <family val="2"/>
        <scheme val="minor"/>
      </rPr>
      <t>Calculate Total Revenue</t>
    </r>
  </si>
  <si>
    <t>Videos &amp; Full Free Classes @ excelisfun</t>
  </si>
  <si>
    <t>M 365 Excel &amp; Old School Formulas</t>
  </si>
  <si>
    <t>2560 1440</t>
  </si>
  <si>
    <t>pixels</t>
  </si>
  <si>
    <t>excelisfun</t>
  </si>
  <si>
    <t xml:space="preserve">excelisfun Channel @ YouTube    </t>
  </si>
  <si>
    <r>
      <t xml:space="preserve">Free </t>
    </r>
    <r>
      <rPr>
        <b/>
        <sz val="43"/>
        <color theme="1"/>
        <rFont val="Calibri"/>
        <family val="2"/>
        <scheme val="minor"/>
      </rPr>
      <t>Excel</t>
    </r>
    <r>
      <rPr>
        <b/>
        <sz val="41"/>
        <color theme="1"/>
        <rFont val="Calibri"/>
        <family val="2"/>
        <scheme val="minor"/>
      </rPr>
      <t xml:space="preserve">  Education</t>
    </r>
  </si>
  <si>
    <t>Full College Classes</t>
  </si>
  <si>
    <t>12 years @ YouTube</t>
  </si>
  <si>
    <t>Excel Advanced</t>
  </si>
  <si>
    <t>3300 Excel Videos</t>
  </si>
  <si>
    <t>Excel Beginner</t>
  </si>
  <si>
    <t>100 Playlists</t>
  </si>
  <si>
    <t>Power Query</t>
  </si>
  <si>
    <t>Any Topic</t>
  </si>
  <si>
    <t>Power BI</t>
  </si>
  <si>
    <t>…and much more : )</t>
  </si>
  <si>
    <t>Gigi</t>
  </si>
  <si>
    <t>LOOKUP(lookup_value, lookup_vector, [result_vector])
LOOKUP(lookup_value, array)</t>
  </si>
  <si>
    <t>LOOKUP Function
Beats XLOOKP
Revenue Calculation</t>
  </si>
  <si>
    <r>
      <t xml:space="preserve">LOOKUP Function
</t>
    </r>
    <r>
      <rPr>
        <b/>
        <sz val="215"/>
        <color rgb="FFFF0000"/>
        <rFont val="Calibri"/>
        <family val="2"/>
        <scheme val="minor"/>
      </rPr>
      <t>Beats XLOOKUP</t>
    </r>
    <r>
      <rPr>
        <b/>
        <sz val="215"/>
        <color theme="0"/>
        <rFont val="Calibri"/>
        <family val="2"/>
        <scheme val="minor"/>
      </rPr>
      <t xml:space="preserve">
Approximate Match</t>
    </r>
  </si>
  <si>
    <r>
      <t xml:space="preserve">LOOKUP Function
</t>
    </r>
    <r>
      <rPr>
        <b/>
        <sz val="215"/>
        <color rgb="FFFF0000"/>
        <rFont val="Calibri"/>
        <family val="2"/>
        <scheme val="minor"/>
      </rPr>
      <t>Beats XLOOKUP</t>
    </r>
    <r>
      <rPr>
        <b/>
        <sz val="215"/>
        <color theme="1"/>
        <rFont val="Calibri"/>
        <family val="2"/>
        <scheme val="minor"/>
      </rPr>
      <t xml:space="preserve">
Revenue Calculation</t>
    </r>
  </si>
  <si>
    <r>
      <t xml:space="preserve">LOOKUP Function
</t>
    </r>
    <r>
      <rPr>
        <b/>
        <sz val="215"/>
        <color rgb="FFFF0000"/>
        <rFont val="Calibri"/>
        <family val="2"/>
        <scheme val="minor"/>
      </rPr>
      <t>Beats XLOOKUP</t>
    </r>
    <r>
      <rPr>
        <b/>
        <sz val="215"/>
        <color theme="0"/>
        <rFont val="Calibri"/>
        <family val="2"/>
        <scheme val="minor"/>
      </rPr>
      <t xml:space="preserve">
Vertical / Horizonal Lookup</t>
    </r>
  </si>
  <si>
    <t>calculate total revenue.</t>
  </si>
  <si>
    <t>Solution:</t>
  </si>
  <si>
    <t>Video with other solution:</t>
  </si>
  <si>
    <t>Excel Magic Trick 1316: VLOOKUP with Multiple Lookup Tables: IF, INDIRECT, SWITCH, IFS, or CHOOSE?</t>
  </si>
  <si>
    <t>Multiple Discount Lookup Tables:
SWITCH &amp; LOOKUP</t>
  </si>
  <si>
    <t>Multiple Discount Lookup Tables:
FILTER &amp;
LOOKUP</t>
  </si>
  <si>
    <t>Commission Table</t>
  </si>
  <si>
    <t>Category</t>
  </si>
  <si>
    <t>Sales</t>
  </si>
  <si>
    <t>Rate</t>
  </si>
  <si>
    <t>Commission ($) from Previous Bracket</t>
  </si>
  <si>
    <t>Code</t>
  </si>
  <si>
    <t>Income</t>
  </si>
  <si>
    <t>Income ($)</t>
  </si>
  <si>
    <t>Tax Rate</t>
  </si>
  <si>
    <t>D199</t>
  </si>
  <si>
    <t>D311</t>
  </si>
  <si>
    <t>G553</t>
  </si>
  <si>
    <r>
      <t xml:space="preserve">Vertical: Rows &gt; Columns </t>
    </r>
    <r>
      <rPr>
        <b/>
        <sz val="11"/>
        <color rgb="FFFF0000"/>
        <rFont val="Wingdings"/>
        <charset val="2"/>
      </rPr>
      <t>ü</t>
    </r>
  </si>
  <si>
    <r>
      <t xml:space="preserve">Vertical: Rows = Columns </t>
    </r>
    <r>
      <rPr>
        <b/>
        <sz val="11"/>
        <color rgb="FFFF0000"/>
        <rFont val="Wingdings"/>
        <charset val="2"/>
      </rPr>
      <t>ü</t>
    </r>
  </si>
  <si>
    <t>Vertical: Rows &lt; Columns X</t>
  </si>
  <si>
    <r>
      <t xml:space="preserve">Horizontal: Columns &gt; Rows </t>
    </r>
    <r>
      <rPr>
        <b/>
        <sz val="11"/>
        <color rgb="FFFF0000"/>
        <rFont val="Wingdings"/>
        <charset val="2"/>
      </rPr>
      <t>ü</t>
    </r>
  </si>
  <si>
    <t>LOOKUP:</t>
  </si>
  <si>
    <t>Lookup Table Rows &gt;= Columns: Vertical Lookup</t>
  </si>
  <si>
    <t>Lookup Table Rows &lt; Columns: Horizontal Lookup</t>
  </si>
  <si>
    <t>Solutions:</t>
  </si>
  <si>
    <t>Commision Paid</t>
  </si>
  <si>
    <r>
      <t>Goal:</t>
    </r>
    <r>
      <rPr>
        <sz val="11"/>
        <color theme="1"/>
        <rFont val="Calibri"/>
        <family val="2"/>
        <scheme val="minor"/>
      </rPr>
      <t xml:space="preserve"> "Approximate match" lookup when 1st column sorted &amp; we want item from last column.</t>
    </r>
  </si>
  <si>
    <r>
      <rPr>
        <b/>
        <sz val="11"/>
        <color theme="1"/>
        <rFont val="Calibri"/>
        <family val="2"/>
        <scheme val="minor"/>
      </rPr>
      <t>Advantage:</t>
    </r>
    <r>
      <rPr>
        <sz val="11"/>
        <color theme="1"/>
        <rFont val="Calibri"/>
        <family val="2"/>
        <scheme val="minor"/>
      </rPr>
      <t xml:space="preserve"> Enter fewer arguments, as compared to XLOOKUP. Faster to create formula with LOOKUP.</t>
    </r>
  </si>
  <si>
    <t>Taxable Pay Lower Limit</t>
  </si>
  <si>
    <t>Taxable Pay Upper Limit</t>
  </si>
  <si>
    <t>Upper Limit Previous Category</t>
  </si>
  <si>
    <t>Cumulative Tax From Previous Categories</t>
  </si>
  <si>
    <t>Tax Rule in Full:</t>
  </si>
  <si>
    <t>more</t>
  </si>
  <si>
    <t>Gross Pay</t>
  </si>
  <si>
    <t>Withholding Allowance</t>
  </si>
  <si>
    <t># of Withholding Allowances</t>
  </si>
  <si>
    <t>Taxable Pay (TP). This is lookup_value:</t>
  </si>
  <si>
    <t>Federal Income Tax Withholdings?</t>
  </si>
  <si>
    <t>EMT 1828 Part 2</t>
  </si>
  <si>
    <t>LOOKUP Function
Does:
VLOOKUP &amp;
HLOOKUP</t>
  </si>
  <si>
    <t>Federal Income
Tax Formula:
LOOKUP is best!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</si>
</sst>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8" formatCode="&quot;$&quot;#,##0.00_);[Red]\(&quot;$&quot;#,##0.00\)"/>
    <numFmt numFmtId="164" formatCode="0.0%"/>
    <numFmt numFmtId="165" formatCode="&quot;$&quot;#,##0.00"/>
    <numFmt numFmtId="166" formatCode="&quot;$&quot;#,##0"/>
    <numFmt numFmtId="167" formatCode=";;;@&quot; ($)&quot;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3"/>
      <color theme="1"/>
      <name val="Calibri"/>
      <family val="2"/>
      <scheme val="minor"/>
    </font>
    <font>
      <sz val="12"/>
      <color theme="1"/>
      <name val="Times New Roman"/>
      <family val="2"/>
    </font>
    <font>
      <sz val="12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2"/>
      <color theme="0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20"/>
      <color theme="0"/>
      <name val="Calibri"/>
      <family val="2"/>
      <scheme val="minor"/>
    </font>
    <font>
      <b/>
      <sz val="215"/>
      <color theme="0"/>
      <name val="Calibri"/>
      <family val="2"/>
      <scheme val="minor"/>
    </font>
    <font>
      <sz val="26"/>
      <color theme="1"/>
      <name val="Calibri"/>
      <family val="2"/>
      <scheme val="minor"/>
    </font>
    <font>
      <b/>
      <sz val="32"/>
      <color theme="1"/>
      <name val="Calibri"/>
      <family val="2"/>
      <scheme val="minor"/>
    </font>
    <font>
      <b/>
      <sz val="41"/>
      <color theme="1"/>
      <name val="Calibri"/>
      <family val="2"/>
      <scheme val="minor"/>
    </font>
    <font>
      <b/>
      <sz val="26"/>
      <color theme="1"/>
      <name val="Calibri"/>
      <family val="2"/>
      <scheme val="minor"/>
    </font>
    <font>
      <b/>
      <sz val="165"/>
      <color theme="0"/>
      <name val="Calibri"/>
      <family val="2"/>
      <scheme val="minor"/>
    </font>
    <font>
      <sz val="25"/>
      <color theme="1"/>
      <name val="Calibri"/>
      <family val="2"/>
      <scheme val="minor"/>
    </font>
    <font>
      <sz val="69"/>
      <color theme="0"/>
      <name val="Calibri"/>
      <family val="2"/>
      <scheme val="minor"/>
    </font>
    <font>
      <sz val="48"/>
      <color theme="0"/>
      <name val="Calibri"/>
      <family val="2"/>
      <scheme val="minor"/>
    </font>
    <font>
      <sz val="24"/>
      <color theme="0"/>
      <name val="Calibri"/>
      <family val="2"/>
      <scheme val="minor"/>
    </font>
    <font>
      <b/>
      <sz val="43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b/>
      <sz val="215"/>
      <color rgb="FFFF0000"/>
      <name val="Calibri"/>
      <family val="2"/>
      <scheme val="minor"/>
    </font>
    <font>
      <b/>
      <sz val="215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1"/>
      <color rgb="FFFF0000"/>
      <name val="Wingdings"/>
      <charset val="2"/>
    </font>
    <font>
      <b/>
      <sz val="72"/>
      <color theme="1"/>
      <name val="Calibri"/>
      <family val="2"/>
      <scheme val="minor"/>
    </font>
    <font>
      <sz val="10"/>
      <name val="Arial"/>
      <family val="2"/>
    </font>
    <font>
      <b/>
      <sz val="10"/>
      <name val="Calibri"/>
      <family val="2"/>
      <scheme val="minor"/>
    </font>
    <font>
      <b/>
      <sz val="250"/>
      <color theme="1"/>
      <name val="Calibri"/>
      <family val="2"/>
      <scheme val="minor"/>
    </font>
    <font>
      <b/>
      <sz val="250"/>
      <color theme="0"/>
      <name val="Calibri"/>
      <family val="2"/>
      <scheme val="minor"/>
    </font>
  </fonts>
  <fills count="19">
    <fill>
      <patternFill patternType="none"/>
    </fill>
    <fill>
      <patternFill patternType="gray125"/>
    </fill>
    <fill>
      <patternFill patternType="solid">
        <fgColor rgb="FF002060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FF00"/>
        <bgColor indexed="64"/>
      </patternFill>
    </fill>
    <fill>
      <patternFill patternType="solid">
        <fgColor rgb="FF0000FF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0" tint="-4.9989318521683403E-2"/>
        <bgColor indexed="64"/>
      </patternFill>
    </fill>
    <fill>
      <gradientFill degree="90">
        <stop position="0">
          <color theme="0"/>
        </stop>
        <stop position="1">
          <color theme="1"/>
        </stop>
      </gradientFill>
    </fill>
    <fill>
      <gradientFill degree="90">
        <stop position="0">
          <color rgb="FFFFFF00"/>
        </stop>
        <stop position="1">
          <color rgb="FFFF0000"/>
        </stop>
      </gradientFill>
    </fill>
    <fill>
      <gradientFill degree="90">
        <stop position="0">
          <color rgb="FF0000FF"/>
        </stop>
        <stop position="1">
          <color theme="1"/>
        </stop>
      </gradientFill>
    </fill>
    <fill>
      <patternFill patternType="solid">
        <fgColor rgb="FF0070C0"/>
        <bgColor indexed="64"/>
      </patternFill>
    </fill>
    <fill>
      <patternFill patternType="solid">
        <fgColor theme="8" tint="0.79998168889431442"/>
        <bgColor indexed="64"/>
      </patternFill>
    </fill>
  </fills>
  <borders count="4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theme="0"/>
      </right>
      <top style="thin">
        <color indexed="64"/>
      </top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indexed="64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indexed="64"/>
      </top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 style="thin">
        <color auto="1"/>
      </left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thick">
        <color theme="0"/>
      </bottom>
      <diagonal/>
    </border>
    <border>
      <left/>
      <right/>
      <top style="thick">
        <color theme="0"/>
      </top>
      <bottom style="thick">
        <color theme="0"/>
      </bottom>
      <diagonal/>
    </border>
    <border>
      <left style="medium">
        <color theme="9" tint="-0.499984740745262"/>
      </left>
      <right/>
      <top style="medium">
        <color theme="9" tint="-0.499984740745262"/>
      </top>
      <bottom style="medium">
        <color theme="9" tint="-0.499984740745262"/>
      </bottom>
      <diagonal/>
    </border>
    <border>
      <left/>
      <right/>
      <top style="medium">
        <color theme="9" tint="-0.499984740745262"/>
      </top>
      <bottom style="medium">
        <color theme="9" tint="-0.499984740745262"/>
      </bottom>
      <diagonal/>
    </border>
    <border>
      <left/>
      <right style="medium">
        <color theme="9" tint="-0.499984740745262"/>
      </right>
      <top style="medium">
        <color theme="9" tint="-0.499984740745262"/>
      </top>
      <bottom style="medium">
        <color theme="9" tint="-0.499984740745262"/>
      </bottom>
      <diagonal/>
    </border>
    <border>
      <left style="medium">
        <color theme="0" tint="-0.24994659260841701"/>
      </left>
      <right style="medium">
        <color theme="0" tint="-0.24994659260841701"/>
      </right>
      <top style="medium">
        <color theme="0" tint="-0.24994659260841701"/>
      </top>
      <bottom style="medium">
        <color theme="0" tint="-0.24994659260841701"/>
      </bottom>
      <diagonal/>
    </border>
    <border>
      <left style="thin">
        <color indexed="64"/>
      </left>
      <right style="thin">
        <color theme="0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0" fontId="6" fillId="0" borderId="0"/>
    <xf numFmtId="0" fontId="26" fillId="0" borderId="0" applyNumberFormat="0" applyFill="0" applyBorder="0" applyAlignment="0" applyProtection="0"/>
    <xf numFmtId="0" fontId="30" fillId="0" borderId="0"/>
  </cellStyleXfs>
  <cellXfs count="186">
    <xf numFmtId="0" fontId="0" fillId="0" borderId="0" xfId="0"/>
    <xf numFmtId="0" fontId="3" fillId="0" borderId="0" xfId="0" applyFont="1"/>
    <xf numFmtId="0" fontId="2" fillId="2" borderId="1" xfId="0" applyFont="1" applyFill="1" applyBorder="1"/>
    <xf numFmtId="0" fontId="0" fillId="0" borderId="1" xfId="0" applyBorder="1"/>
    <xf numFmtId="0" fontId="0" fillId="3" borderId="1" xfId="0" applyFill="1" applyBorder="1"/>
    <xf numFmtId="0" fontId="5" fillId="0" borderId="0" xfId="0" applyFont="1"/>
    <xf numFmtId="0" fontId="7" fillId="4" borderId="2" xfId="1" applyFont="1" applyFill="1" applyBorder="1"/>
    <xf numFmtId="0" fontId="7" fillId="4" borderId="3" xfId="1" applyFont="1" applyFill="1" applyBorder="1"/>
    <xf numFmtId="0" fontId="0" fillId="4" borderId="3" xfId="0" applyFill="1" applyBorder="1"/>
    <xf numFmtId="0" fontId="7" fillId="4" borderId="4" xfId="1" applyFont="1" applyFill="1" applyBorder="1"/>
    <xf numFmtId="0" fontId="7" fillId="0" borderId="0" xfId="1" applyFont="1"/>
    <xf numFmtId="0" fontId="7" fillId="4" borderId="5" xfId="1" applyFont="1" applyFill="1" applyBorder="1"/>
    <xf numFmtId="0" fontId="7" fillId="4" borderId="0" xfId="1" applyFont="1" applyFill="1"/>
    <xf numFmtId="0" fontId="0" fillId="4" borderId="0" xfId="0" applyFill="1"/>
    <xf numFmtId="0" fontId="7" fillId="4" borderId="6" xfId="1" applyFont="1" applyFill="1" applyBorder="1"/>
    <xf numFmtId="0" fontId="7" fillId="4" borderId="7" xfId="1" applyFont="1" applyFill="1" applyBorder="1"/>
    <xf numFmtId="0" fontId="7" fillId="4" borderId="8" xfId="1" applyFont="1" applyFill="1" applyBorder="1"/>
    <xf numFmtId="0" fontId="0" fillId="4" borderId="8" xfId="0" applyFill="1" applyBorder="1"/>
    <xf numFmtId="0" fontId="7" fillId="4" borderId="9" xfId="1" applyFont="1" applyFill="1" applyBorder="1"/>
    <xf numFmtId="0" fontId="8" fillId="0" borderId="0" xfId="1" applyFont="1"/>
    <xf numFmtId="0" fontId="1" fillId="0" borderId="0" xfId="0" applyFont="1"/>
    <xf numFmtId="0" fontId="9" fillId="2" borderId="1" xfId="1" applyFont="1" applyFill="1" applyBorder="1"/>
    <xf numFmtId="0" fontId="9" fillId="2" borderId="1" xfId="1" applyFont="1" applyFill="1" applyBorder="1" applyAlignment="1">
      <alignment wrapText="1"/>
    </xf>
    <xf numFmtId="14" fontId="7" fillId="0" borderId="1" xfId="1" applyNumberFormat="1" applyFont="1" applyBorder="1"/>
    <xf numFmtId="0" fontId="7" fillId="0" borderId="1" xfId="1" applyFont="1" applyBorder="1"/>
    <xf numFmtId="165" fontId="0" fillId="3" borderId="1" xfId="0" applyNumberFormat="1" applyFill="1" applyBorder="1"/>
    <xf numFmtId="165" fontId="7" fillId="0" borderId="1" xfId="1" applyNumberFormat="1" applyFont="1" applyBorder="1"/>
    <xf numFmtId="0" fontId="4" fillId="2" borderId="1" xfId="0" applyFont="1" applyFill="1" applyBorder="1"/>
    <xf numFmtId="166" fontId="0" fillId="0" borderId="1" xfId="0" applyNumberFormat="1" applyBorder="1"/>
    <xf numFmtId="164" fontId="0" fillId="3" borderId="1" xfId="0" applyNumberFormat="1" applyFill="1" applyBorder="1"/>
    <xf numFmtId="0" fontId="2" fillId="5" borderId="9" xfId="0" applyFont="1" applyFill="1" applyBorder="1" applyAlignment="1">
      <alignment vertical="center" wrapText="1"/>
    </xf>
    <xf numFmtId="0" fontId="2" fillId="5" borderId="10" xfId="0" applyFont="1" applyFill="1" applyBorder="1" applyAlignment="1">
      <alignment vertical="center" wrapText="1"/>
    </xf>
    <xf numFmtId="0" fontId="2" fillId="5" borderId="7" xfId="0" applyFont="1" applyFill="1" applyBorder="1" applyAlignment="1">
      <alignment vertical="center" wrapText="1"/>
    </xf>
    <xf numFmtId="166" fontId="0" fillId="6" borderId="11" xfId="0" applyNumberFormat="1" applyFill="1" applyBorder="1"/>
    <xf numFmtId="0" fontId="0" fillId="6" borderId="1" xfId="0" applyFill="1" applyBorder="1"/>
    <xf numFmtId="164" fontId="0" fillId="6" borderId="12" xfId="0" applyNumberFormat="1" applyFill="1" applyBorder="1"/>
    <xf numFmtId="166" fontId="0" fillId="0" borderId="11" xfId="0" applyNumberFormat="1" applyBorder="1"/>
    <xf numFmtId="164" fontId="0" fillId="0" borderId="12" xfId="0" applyNumberFormat="1" applyBorder="1"/>
    <xf numFmtId="166" fontId="0" fillId="0" borderId="4" xfId="0" applyNumberFormat="1" applyBorder="1"/>
    <xf numFmtId="0" fontId="0" fillId="0" borderId="13" xfId="0" applyBorder="1"/>
    <xf numFmtId="164" fontId="0" fillId="0" borderId="2" xfId="0" applyNumberFormat="1" applyBorder="1"/>
    <xf numFmtId="0" fontId="0" fillId="0" borderId="14" xfId="0" applyBorder="1"/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19" xfId="0" applyBorder="1"/>
    <xf numFmtId="0" fontId="3" fillId="0" borderId="20" xfId="0" applyFont="1" applyBorder="1"/>
    <xf numFmtId="0" fontId="0" fillId="0" borderId="21" xfId="0" applyBorder="1"/>
    <xf numFmtId="0" fontId="0" fillId="0" borderId="22" xfId="0" applyBorder="1"/>
    <xf numFmtId="0" fontId="0" fillId="0" borderId="23" xfId="0" applyBorder="1"/>
    <xf numFmtId="0" fontId="0" fillId="0" borderId="24" xfId="0" applyBorder="1"/>
    <xf numFmtId="0" fontId="0" fillId="0" borderId="25" xfId="0" applyBorder="1"/>
    <xf numFmtId="0" fontId="0" fillId="7" borderId="0" xfId="0" applyFill="1"/>
    <xf numFmtId="0" fontId="2" fillId="2" borderId="1" xfId="0" applyFont="1" applyFill="1" applyBorder="1" applyAlignment="1">
      <alignment wrapText="1"/>
    </xf>
    <xf numFmtId="9" fontId="0" fillId="0" borderId="1" xfId="0" applyNumberFormat="1" applyBorder="1"/>
    <xf numFmtId="0" fontId="3" fillId="0" borderId="1" xfId="0" applyFont="1" applyBorder="1"/>
    <xf numFmtId="0" fontId="5" fillId="0" borderId="0" xfId="0" applyFont="1" applyAlignment="1">
      <alignment vertical="center"/>
    </xf>
    <xf numFmtId="0" fontId="10" fillId="0" borderId="0" xfId="0" applyFont="1"/>
    <xf numFmtId="0" fontId="0" fillId="8" borderId="0" xfId="0" applyFill="1"/>
    <xf numFmtId="0" fontId="11" fillId="8" borderId="0" xfId="0" applyFont="1" applyFill="1" applyAlignment="1">
      <alignment horizontal="centerContinuous"/>
    </xf>
    <xf numFmtId="0" fontId="4" fillId="10" borderId="0" xfId="0" applyFont="1" applyFill="1"/>
    <xf numFmtId="0" fontId="0" fillId="11" borderId="0" xfId="0" applyFill="1"/>
    <xf numFmtId="0" fontId="0" fillId="0" borderId="5" xfId="0" applyBorder="1"/>
    <xf numFmtId="0" fontId="13" fillId="0" borderId="0" xfId="0" applyFont="1" applyAlignment="1">
      <alignment horizontal="left" indent="2"/>
    </xf>
    <xf numFmtId="0" fontId="13" fillId="0" borderId="0" xfId="0" applyFont="1"/>
    <xf numFmtId="0" fontId="14" fillId="0" borderId="0" xfId="0" applyFont="1" applyAlignment="1">
      <alignment horizontal="right" indent="2"/>
    </xf>
    <xf numFmtId="0" fontId="15" fillId="0" borderId="0" xfId="0" applyFont="1" applyAlignment="1">
      <alignment horizontal="right" indent="2"/>
    </xf>
    <xf numFmtId="0" fontId="15" fillId="0" borderId="0" xfId="0" applyFont="1"/>
    <xf numFmtId="0" fontId="14" fillId="0" borderId="0" xfId="0" applyFont="1"/>
    <xf numFmtId="0" fontId="16" fillId="0" borderId="0" xfId="0" applyFont="1"/>
    <xf numFmtId="0" fontId="0" fillId="0" borderId="6" xfId="0" applyBorder="1"/>
    <xf numFmtId="0" fontId="18" fillId="0" borderId="0" xfId="0" applyFont="1"/>
    <xf numFmtId="0" fontId="19" fillId="2" borderId="0" xfId="0" applyFont="1" applyFill="1" applyAlignment="1">
      <alignment horizontal="center" vertical="center"/>
    </xf>
    <xf numFmtId="0" fontId="20" fillId="12" borderId="0" xfId="0" applyFont="1" applyFill="1" applyAlignment="1">
      <alignment horizontal="centerContinuous"/>
    </xf>
    <xf numFmtId="0" fontId="21" fillId="12" borderId="0" xfId="0" applyFont="1" applyFill="1" applyAlignment="1">
      <alignment horizontal="centerContinuous"/>
    </xf>
    <xf numFmtId="0" fontId="13" fillId="0" borderId="34" xfId="0" applyFont="1" applyBorder="1" applyAlignment="1">
      <alignment horizontal="left" indent="2"/>
    </xf>
    <xf numFmtId="0" fontId="13" fillId="0" borderId="34" xfId="0" applyFont="1" applyBorder="1"/>
    <xf numFmtId="0" fontId="14" fillId="0" borderId="34" xfId="0" applyFont="1" applyBorder="1" applyAlignment="1">
      <alignment horizontal="right" indent="2"/>
    </xf>
    <xf numFmtId="0" fontId="15" fillId="0" borderId="34" xfId="0" applyFont="1" applyBorder="1" applyAlignment="1">
      <alignment horizontal="right" indent="2"/>
    </xf>
    <xf numFmtId="0" fontId="15" fillId="0" borderId="34" xfId="0" applyFont="1" applyBorder="1"/>
    <xf numFmtId="0" fontId="14" fillId="0" borderId="34" xfId="0" applyFont="1" applyBorder="1"/>
    <xf numFmtId="0" fontId="13" fillId="0" borderId="35" xfId="0" applyFont="1" applyBorder="1" applyAlignment="1">
      <alignment horizontal="left" indent="2"/>
    </xf>
    <xf numFmtId="0" fontId="13" fillId="0" borderId="35" xfId="0" applyFont="1" applyBorder="1"/>
    <xf numFmtId="0" fontId="14" fillId="0" borderId="35" xfId="0" applyFont="1" applyBorder="1" applyAlignment="1">
      <alignment horizontal="right" indent="2"/>
    </xf>
    <xf numFmtId="0" fontId="15" fillId="0" borderId="35" xfId="0" applyFont="1" applyBorder="1" applyAlignment="1">
      <alignment horizontal="right" indent="2"/>
    </xf>
    <xf numFmtId="0" fontId="15" fillId="0" borderId="35" xfId="0" applyFont="1" applyBorder="1"/>
    <xf numFmtId="0" fontId="14" fillId="0" borderId="35" xfId="0" applyFont="1" applyBorder="1"/>
    <xf numFmtId="0" fontId="16" fillId="0" borderId="35" xfId="0" applyFont="1" applyBorder="1"/>
    <xf numFmtId="0" fontId="0" fillId="0" borderId="0" xfId="0" applyAlignment="1">
      <alignment vertical="center"/>
    </xf>
    <xf numFmtId="0" fontId="13" fillId="0" borderId="36" xfId="0" applyFont="1" applyBorder="1"/>
    <xf numFmtId="0" fontId="13" fillId="0" borderId="37" xfId="0" applyFont="1" applyBorder="1"/>
    <xf numFmtId="0" fontId="13" fillId="0" borderId="38" xfId="0" applyFont="1" applyBorder="1"/>
    <xf numFmtId="0" fontId="0" fillId="3" borderId="0" xfId="0" applyFill="1"/>
    <xf numFmtId="0" fontId="0" fillId="0" borderId="0" xfId="0" applyAlignment="1">
      <alignment horizontal="right"/>
    </xf>
    <xf numFmtId="0" fontId="23" fillId="13" borderId="39" xfId="0" applyFont="1" applyFill="1" applyBorder="1" applyAlignment="1">
      <alignment horizontal="left" vertical="center" wrapText="1" indent="1"/>
    </xf>
    <xf numFmtId="0" fontId="25" fillId="14" borderId="26" xfId="0" applyFont="1" applyFill="1" applyBorder="1" applyAlignment="1">
      <alignment vertical="top" wrapText="1"/>
    </xf>
    <xf numFmtId="0" fontId="25" fillId="14" borderId="27" xfId="0" applyFont="1" applyFill="1" applyBorder="1" applyAlignment="1">
      <alignment vertical="top" wrapText="1"/>
    </xf>
    <xf numFmtId="0" fontId="25" fillId="14" borderId="29" xfId="0" applyFont="1" applyFill="1" applyBorder="1" applyAlignment="1">
      <alignment vertical="top" wrapText="1"/>
    </xf>
    <xf numFmtId="0" fontId="25" fillId="14" borderId="0" xfId="0" applyFont="1" applyFill="1" applyAlignment="1">
      <alignment vertical="top" wrapText="1"/>
    </xf>
    <xf numFmtId="0" fontId="25" fillId="14" borderId="30" xfId="0" applyFont="1" applyFill="1" applyBorder="1" applyAlignment="1">
      <alignment vertical="top" wrapText="1"/>
    </xf>
    <xf numFmtId="0" fontId="25" fillId="14" borderId="31" xfId="0" applyFont="1" applyFill="1" applyBorder="1" applyAlignment="1">
      <alignment vertical="top" wrapText="1"/>
    </xf>
    <xf numFmtId="0" fontId="25" fillId="14" borderId="32" xfId="0" applyFont="1" applyFill="1" applyBorder="1" applyAlignment="1">
      <alignment vertical="top" wrapText="1"/>
    </xf>
    <xf numFmtId="0" fontId="25" fillId="14" borderId="33" xfId="0" applyFont="1" applyFill="1" applyBorder="1" applyAlignment="1">
      <alignment vertical="top" wrapText="1"/>
    </xf>
    <xf numFmtId="0" fontId="0" fillId="0" borderId="0" xfId="0" applyAlignment="1">
      <alignment wrapText="1"/>
    </xf>
    <xf numFmtId="0" fontId="25" fillId="15" borderId="26" xfId="0" applyFont="1" applyFill="1" applyBorder="1" applyAlignment="1">
      <alignment vertical="top" wrapText="1"/>
    </xf>
    <xf numFmtId="0" fontId="25" fillId="15" borderId="27" xfId="0" applyFont="1" applyFill="1" applyBorder="1" applyAlignment="1">
      <alignment vertical="top" wrapText="1"/>
    </xf>
    <xf numFmtId="0" fontId="25" fillId="15" borderId="29" xfId="0" applyFont="1" applyFill="1" applyBorder="1" applyAlignment="1">
      <alignment vertical="top" wrapText="1"/>
    </xf>
    <xf numFmtId="0" fontId="25" fillId="15" borderId="0" xfId="0" applyFont="1" applyFill="1" applyAlignment="1">
      <alignment vertical="top" wrapText="1"/>
    </xf>
    <xf numFmtId="0" fontId="25" fillId="15" borderId="31" xfId="0" applyFont="1" applyFill="1" applyBorder="1" applyAlignment="1">
      <alignment vertical="top" wrapText="1"/>
    </xf>
    <xf numFmtId="0" fontId="25" fillId="15" borderId="32" xfId="0" applyFont="1" applyFill="1" applyBorder="1" applyAlignment="1">
      <alignment vertical="top" wrapText="1"/>
    </xf>
    <xf numFmtId="0" fontId="25" fillId="15" borderId="30" xfId="0" applyFont="1" applyFill="1" applyBorder="1" applyAlignment="1">
      <alignment vertical="top" wrapText="1"/>
    </xf>
    <xf numFmtId="0" fontId="25" fillId="15" borderId="33" xfId="0" applyFont="1" applyFill="1" applyBorder="1" applyAlignment="1">
      <alignment vertical="top" wrapText="1"/>
    </xf>
    <xf numFmtId="0" fontId="25" fillId="16" borderId="26" xfId="0" applyFont="1" applyFill="1" applyBorder="1" applyAlignment="1">
      <alignment vertical="top" wrapText="1"/>
    </xf>
    <xf numFmtId="0" fontId="25" fillId="16" borderId="27" xfId="0" applyFont="1" applyFill="1" applyBorder="1" applyAlignment="1">
      <alignment vertical="top" wrapText="1"/>
    </xf>
    <xf numFmtId="0" fontId="25" fillId="16" borderId="29" xfId="0" applyFont="1" applyFill="1" applyBorder="1" applyAlignment="1">
      <alignment vertical="top" wrapText="1"/>
    </xf>
    <xf numFmtId="0" fontId="25" fillId="16" borderId="0" xfId="0" applyFont="1" applyFill="1" applyAlignment="1">
      <alignment vertical="top" wrapText="1"/>
    </xf>
    <xf numFmtId="0" fontId="25" fillId="16" borderId="30" xfId="0" applyFont="1" applyFill="1" applyBorder="1" applyAlignment="1">
      <alignment vertical="top" wrapText="1"/>
    </xf>
    <xf numFmtId="0" fontId="25" fillId="16" borderId="31" xfId="0" applyFont="1" applyFill="1" applyBorder="1" applyAlignment="1">
      <alignment vertical="top" wrapText="1"/>
    </xf>
    <xf numFmtId="0" fontId="25" fillId="16" borderId="32" xfId="0" applyFont="1" applyFill="1" applyBorder="1" applyAlignment="1">
      <alignment vertical="top" wrapText="1"/>
    </xf>
    <xf numFmtId="0" fontId="25" fillId="16" borderId="33" xfId="0" applyFont="1" applyFill="1" applyBorder="1" applyAlignment="1">
      <alignment vertical="top" wrapText="1"/>
    </xf>
    <xf numFmtId="0" fontId="27" fillId="0" borderId="0" xfId="0" applyFont="1"/>
    <xf numFmtId="0" fontId="26" fillId="0" borderId="0" xfId="2"/>
    <xf numFmtId="0" fontId="4" fillId="2" borderId="1" xfId="0" applyFont="1" applyFill="1" applyBorder="1" applyAlignment="1">
      <alignment horizontal="centerContinuous" wrapText="1"/>
    </xf>
    <xf numFmtId="0" fontId="4" fillId="17" borderId="1" xfId="0" applyFont="1" applyFill="1" applyBorder="1" applyAlignment="1">
      <alignment wrapText="1"/>
    </xf>
    <xf numFmtId="8" fontId="0" fillId="0" borderId="1" xfId="0" applyNumberFormat="1" applyBorder="1"/>
    <xf numFmtId="3" fontId="0" fillId="0" borderId="1" xfId="0" applyNumberFormat="1" applyBorder="1"/>
    <xf numFmtId="164" fontId="0" fillId="0" borderId="1" xfId="0" applyNumberFormat="1" applyBorder="1"/>
    <xf numFmtId="167" fontId="4" fillId="17" borderId="1" xfId="0" applyNumberFormat="1" applyFont="1" applyFill="1" applyBorder="1" applyAlignment="1">
      <alignment wrapText="1"/>
    </xf>
    <xf numFmtId="0" fontId="4" fillId="9" borderId="1" xfId="0" applyFont="1" applyFill="1" applyBorder="1"/>
    <xf numFmtId="3" fontId="0" fillId="0" borderId="0" xfId="0" applyNumberFormat="1"/>
    <xf numFmtId="0" fontId="31" fillId="18" borderId="1" xfId="3" applyFont="1" applyFill="1" applyBorder="1" applyAlignment="1">
      <alignment wrapText="1"/>
    </xf>
    <xf numFmtId="165" fontId="0" fillId="0" borderId="1" xfId="0" applyNumberFormat="1" applyBorder="1"/>
    <xf numFmtId="0" fontId="3" fillId="0" borderId="0" xfId="0" applyFont="1" applyAlignment="1">
      <alignment horizontal="center"/>
    </xf>
    <xf numFmtId="0" fontId="3" fillId="0" borderId="40" xfId="0" applyFont="1" applyBorder="1"/>
    <xf numFmtId="0" fontId="3" fillId="0" borderId="41" xfId="0" applyFont="1" applyBorder="1"/>
    <xf numFmtId="0" fontId="0" fillId="0" borderId="41" xfId="0" applyBorder="1"/>
    <xf numFmtId="0" fontId="0" fillId="0" borderId="42" xfId="0" applyBorder="1"/>
    <xf numFmtId="0" fontId="0" fillId="0" borderId="0" xfId="0" applyAlignment="1">
      <alignment horizontal="left" indent="2"/>
    </xf>
    <xf numFmtId="0" fontId="17" fillId="9" borderId="7" xfId="0" applyFont="1" applyFill="1" applyBorder="1" applyAlignment="1">
      <alignment horizontal="center" vertical="center"/>
    </xf>
    <xf numFmtId="0" fontId="17" fillId="9" borderId="8" xfId="0" applyFont="1" applyFill="1" applyBorder="1" applyAlignment="1">
      <alignment horizontal="center" vertical="center"/>
    </xf>
    <xf numFmtId="0" fontId="17" fillId="9" borderId="9" xfId="0" applyFont="1" applyFill="1" applyBorder="1" applyAlignment="1">
      <alignment horizontal="center" vertical="center"/>
    </xf>
    <xf numFmtId="0" fontId="12" fillId="10" borderId="26" xfId="0" applyFont="1" applyFill="1" applyBorder="1" applyAlignment="1">
      <alignment horizontal="left" vertical="top" wrapText="1"/>
    </xf>
    <xf numFmtId="0" fontId="12" fillId="10" borderId="27" xfId="0" applyFont="1" applyFill="1" applyBorder="1" applyAlignment="1">
      <alignment horizontal="left" vertical="top" wrapText="1"/>
    </xf>
    <xf numFmtId="0" fontId="12" fillId="10" borderId="28" xfId="0" applyFont="1" applyFill="1" applyBorder="1" applyAlignment="1">
      <alignment horizontal="left" vertical="top" wrapText="1"/>
    </xf>
    <xf numFmtId="0" fontId="12" fillId="10" borderId="29" xfId="0" applyFont="1" applyFill="1" applyBorder="1" applyAlignment="1">
      <alignment horizontal="left" vertical="top" wrapText="1"/>
    </xf>
    <xf numFmtId="0" fontId="12" fillId="10" borderId="0" xfId="0" applyFont="1" applyFill="1" applyAlignment="1">
      <alignment horizontal="left" vertical="top" wrapText="1"/>
    </xf>
    <xf numFmtId="0" fontId="12" fillId="10" borderId="30" xfId="0" applyFont="1" applyFill="1" applyBorder="1" applyAlignment="1">
      <alignment horizontal="left" vertical="top" wrapText="1"/>
    </xf>
    <xf numFmtId="0" fontId="12" fillId="10" borderId="31" xfId="0" applyFont="1" applyFill="1" applyBorder="1" applyAlignment="1">
      <alignment horizontal="left" vertical="top" wrapText="1"/>
    </xf>
    <xf numFmtId="0" fontId="12" fillId="10" borderId="32" xfId="0" applyFont="1" applyFill="1" applyBorder="1" applyAlignment="1">
      <alignment horizontal="left" vertical="top" wrapText="1"/>
    </xf>
    <xf numFmtId="0" fontId="12" fillId="10" borderId="33" xfId="0" applyFont="1" applyFill="1" applyBorder="1" applyAlignment="1">
      <alignment horizontal="left" vertical="top" wrapText="1"/>
    </xf>
    <xf numFmtId="0" fontId="29" fillId="0" borderId="0" xfId="0" applyFont="1" applyAlignment="1">
      <alignment horizontal="center" vertical="center" wrapText="1"/>
    </xf>
    <xf numFmtId="0" fontId="25" fillId="0" borderId="27" xfId="0" applyFont="1" applyBorder="1" applyAlignment="1">
      <alignment horizontal="center" vertical="center" wrapText="1"/>
    </xf>
    <xf numFmtId="0" fontId="25" fillId="0" borderId="28" xfId="0" applyFont="1" applyBorder="1" applyAlignment="1">
      <alignment horizontal="center" vertical="center" wrapText="1"/>
    </xf>
    <xf numFmtId="0" fontId="25" fillId="0" borderId="0" xfId="0" applyFont="1" applyAlignment="1">
      <alignment horizontal="center" vertical="center" wrapText="1"/>
    </xf>
    <xf numFmtId="0" fontId="25" fillId="0" borderId="30" xfId="0" applyFont="1" applyBorder="1" applyAlignment="1">
      <alignment horizontal="center" vertical="center" wrapText="1"/>
    </xf>
    <xf numFmtId="0" fontId="12" fillId="10" borderId="27" xfId="0" applyFont="1" applyFill="1" applyBorder="1" applyAlignment="1">
      <alignment horizontal="center" vertical="center" wrapText="1"/>
    </xf>
    <xf numFmtId="0" fontId="12" fillId="10" borderId="28" xfId="0" applyFont="1" applyFill="1" applyBorder="1" applyAlignment="1">
      <alignment horizontal="center" vertical="center" wrapText="1"/>
    </xf>
    <xf numFmtId="0" fontId="12" fillId="10" borderId="0" xfId="0" applyFont="1" applyFill="1" applyAlignment="1">
      <alignment horizontal="center" vertical="center" wrapText="1"/>
    </xf>
    <xf numFmtId="0" fontId="12" fillId="10" borderId="30" xfId="0" applyFont="1" applyFill="1" applyBorder="1" applyAlignment="1">
      <alignment horizontal="center" vertical="center" wrapText="1"/>
    </xf>
    <xf numFmtId="0" fontId="12" fillId="16" borderId="27" xfId="0" applyFont="1" applyFill="1" applyBorder="1" applyAlignment="1">
      <alignment horizontal="center" vertical="center" wrapText="1"/>
    </xf>
    <xf numFmtId="0" fontId="12" fillId="16" borderId="28" xfId="0" applyFont="1" applyFill="1" applyBorder="1" applyAlignment="1">
      <alignment horizontal="center" vertical="center" wrapText="1"/>
    </xf>
    <xf numFmtId="0" fontId="12" fillId="16" borderId="0" xfId="0" applyFont="1" applyFill="1" applyAlignment="1">
      <alignment horizontal="center" vertical="center" wrapText="1"/>
    </xf>
    <xf numFmtId="0" fontId="12" fillId="16" borderId="30" xfId="0" applyFont="1" applyFill="1" applyBorder="1" applyAlignment="1">
      <alignment horizontal="center" vertical="center" wrapText="1"/>
    </xf>
    <xf numFmtId="0" fontId="25" fillId="15" borderId="27" xfId="0" applyFont="1" applyFill="1" applyBorder="1" applyAlignment="1">
      <alignment horizontal="center" vertical="center" wrapText="1"/>
    </xf>
    <xf numFmtId="0" fontId="25" fillId="15" borderId="28" xfId="0" applyFont="1" applyFill="1" applyBorder="1" applyAlignment="1">
      <alignment horizontal="center" vertical="center" wrapText="1"/>
    </xf>
    <xf numFmtId="0" fontId="25" fillId="15" borderId="0" xfId="0" applyFont="1" applyFill="1" applyAlignment="1">
      <alignment horizontal="center" vertical="center" wrapText="1"/>
    </xf>
    <xf numFmtId="0" fontId="25" fillId="15" borderId="30" xfId="0" applyFont="1" applyFill="1" applyBorder="1" applyAlignment="1">
      <alignment horizontal="center" vertical="center" wrapText="1"/>
    </xf>
    <xf numFmtId="0" fontId="32" fillId="7" borderId="26" xfId="0" applyFont="1" applyFill="1" applyBorder="1" applyAlignment="1">
      <alignment horizontal="left" vertical="top" wrapText="1"/>
    </xf>
    <xf numFmtId="0" fontId="32" fillId="7" borderId="27" xfId="0" applyFont="1" applyFill="1" applyBorder="1" applyAlignment="1">
      <alignment horizontal="left" vertical="top" wrapText="1"/>
    </xf>
    <xf numFmtId="0" fontId="32" fillId="7" borderId="28" xfId="0" applyFont="1" applyFill="1" applyBorder="1" applyAlignment="1">
      <alignment horizontal="left" vertical="top" wrapText="1"/>
    </xf>
    <xf numFmtId="0" fontId="32" fillId="7" borderId="29" xfId="0" applyFont="1" applyFill="1" applyBorder="1" applyAlignment="1">
      <alignment horizontal="left" vertical="top" wrapText="1"/>
    </xf>
    <xf numFmtId="0" fontId="32" fillId="7" borderId="0" xfId="0" applyFont="1" applyFill="1" applyAlignment="1">
      <alignment horizontal="left" vertical="top" wrapText="1"/>
    </xf>
    <xf numFmtId="0" fontId="32" fillId="7" borderId="30" xfId="0" applyFont="1" applyFill="1" applyBorder="1" applyAlignment="1">
      <alignment horizontal="left" vertical="top" wrapText="1"/>
    </xf>
    <xf numFmtId="0" fontId="32" fillId="7" borderId="31" xfId="0" applyFont="1" applyFill="1" applyBorder="1" applyAlignment="1">
      <alignment horizontal="left" vertical="top" wrapText="1"/>
    </xf>
    <xf numFmtId="0" fontId="32" fillId="7" borderId="32" xfId="0" applyFont="1" applyFill="1" applyBorder="1" applyAlignment="1">
      <alignment horizontal="left" vertical="top" wrapText="1"/>
    </xf>
    <xf numFmtId="0" fontId="32" fillId="7" borderId="33" xfId="0" applyFont="1" applyFill="1" applyBorder="1" applyAlignment="1">
      <alignment horizontal="left" vertical="top" wrapText="1"/>
    </xf>
    <xf numFmtId="0" fontId="33" fillId="8" borderId="26" xfId="0" applyFont="1" applyFill="1" applyBorder="1" applyAlignment="1">
      <alignment horizontal="left" vertical="top" wrapText="1"/>
    </xf>
    <xf numFmtId="0" fontId="33" fillId="8" borderId="27" xfId="0" applyFont="1" applyFill="1" applyBorder="1" applyAlignment="1">
      <alignment horizontal="left" vertical="top" wrapText="1"/>
    </xf>
    <xf numFmtId="0" fontId="33" fillId="8" borderId="28" xfId="0" applyFont="1" applyFill="1" applyBorder="1" applyAlignment="1">
      <alignment horizontal="left" vertical="top" wrapText="1"/>
    </xf>
    <xf numFmtId="0" fontId="33" fillId="8" borderId="29" xfId="0" applyFont="1" applyFill="1" applyBorder="1" applyAlignment="1">
      <alignment horizontal="left" vertical="top" wrapText="1"/>
    </xf>
    <xf numFmtId="0" fontId="33" fillId="8" borderId="0" xfId="0" applyFont="1" applyFill="1" applyAlignment="1">
      <alignment horizontal="left" vertical="top" wrapText="1"/>
    </xf>
    <xf numFmtId="0" fontId="33" fillId="8" borderId="30" xfId="0" applyFont="1" applyFill="1" applyBorder="1" applyAlignment="1">
      <alignment horizontal="left" vertical="top" wrapText="1"/>
    </xf>
    <xf numFmtId="0" fontId="33" fillId="8" borderId="31" xfId="0" applyFont="1" applyFill="1" applyBorder="1" applyAlignment="1">
      <alignment horizontal="left" vertical="top" wrapText="1"/>
    </xf>
    <xf numFmtId="0" fontId="33" fillId="8" borderId="32" xfId="0" applyFont="1" applyFill="1" applyBorder="1" applyAlignment="1">
      <alignment horizontal="left" vertical="top" wrapText="1"/>
    </xf>
    <xf numFmtId="0" fontId="33" fillId="8" borderId="33" xfId="0" applyFont="1" applyFill="1" applyBorder="1" applyAlignment="1">
      <alignment horizontal="left" vertical="top" wrapText="1"/>
    </xf>
  </cellXfs>
  <cellStyles count="4">
    <cellStyle name="Hyperlink" xfId="2" builtinId="8"/>
    <cellStyle name="Normal" xfId="0" builtinId="0"/>
    <cellStyle name="Normal 2" xfId="1" xr:uid="{470C5D61-F761-4F5E-A390-FE652A12B5CF}"/>
    <cellStyle name="Normal 2 2" xfId="3" xr:uid="{6505FC9A-9011-446A-8BC7-549B27628604}"/>
  </cellStyles>
  <dxfs count="7">
    <dxf>
      <fill>
        <patternFill>
          <bgColor rgb="FFFFFF00"/>
        </patternFill>
      </fill>
    </dxf>
    <dxf>
      <fill>
        <patternFill>
          <bgColor rgb="FFFFFF00"/>
        </patternFill>
      </fill>
    </dxf>
    <dxf>
      <numFmt numFmtId="0" formatCode="General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rgb="FF000000"/>
        </top>
      </border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theme="4"/>
          <bgColor theme="4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</dxfs>
  <tableStyles count="0" defaultTableStyle="TableStyleMedium2" defaultPivotStyle="PivotStyleLight16"/>
  <colors>
    <mruColors>
      <color rgb="FF0000FF"/>
      <color rgb="FFCCFFCC"/>
      <color rgb="FFE2CFF1"/>
      <color rgb="FF6600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eetMetadata" Target="metadata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g"/><Relationship Id="rId13" Type="http://schemas.openxmlformats.org/officeDocument/2006/relationships/image" Target="../media/image13.jpg"/><Relationship Id="rId18" Type="http://schemas.openxmlformats.org/officeDocument/2006/relationships/image" Target="../media/image18.png"/><Relationship Id="rId3" Type="http://schemas.openxmlformats.org/officeDocument/2006/relationships/image" Target="../media/image3.jpg"/><Relationship Id="rId21" Type="http://schemas.openxmlformats.org/officeDocument/2006/relationships/image" Target="../media/image21.emf"/><Relationship Id="rId7" Type="http://schemas.openxmlformats.org/officeDocument/2006/relationships/image" Target="../media/image7.jpg"/><Relationship Id="rId12" Type="http://schemas.openxmlformats.org/officeDocument/2006/relationships/image" Target="../media/image12.jpg"/><Relationship Id="rId17" Type="http://schemas.openxmlformats.org/officeDocument/2006/relationships/image" Target="../media/image17.emf"/><Relationship Id="rId25" Type="http://schemas.openxmlformats.org/officeDocument/2006/relationships/image" Target="../media/image25.emf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jpg"/><Relationship Id="rId1" Type="http://schemas.openxmlformats.org/officeDocument/2006/relationships/image" Target="../media/image1.png"/><Relationship Id="rId6" Type="http://schemas.openxmlformats.org/officeDocument/2006/relationships/image" Target="../media/image6.jpg"/><Relationship Id="rId11" Type="http://schemas.openxmlformats.org/officeDocument/2006/relationships/image" Target="../media/image11.jpg"/><Relationship Id="rId24" Type="http://schemas.openxmlformats.org/officeDocument/2006/relationships/image" Target="../media/image24.emf"/><Relationship Id="rId5" Type="http://schemas.openxmlformats.org/officeDocument/2006/relationships/image" Target="../media/image5.jp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10" Type="http://schemas.openxmlformats.org/officeDocument/2006/relationships/image" Target="../media/image10.jpg"/><Relationship Id="rId19" Type="http://schemas.openxmlformats.org/officeDocument/2006/relationships/image" Target="../media/image19.jpeg"/><Relationship Id="rId4" Type="http://schemas.openxmlformats.org/officeDocument/2006/relationships/image" Target="../media/image4.emf"/><Relationship Id="rId9" Type="http://schemas.openxmlformats.org/officeDocument/2006/relationships/image" Target="../media/image9.jpg"/><Relationship Id="rId14" Type="http://schemas.openxmlformats.org/officeDocument/2006/relationships/image" Target="../media/image14.jpg"/><Relationship Id="rId22" Type="http://schemas.openxmlformats.org/officeDocument/2006/relationships/image" Target="../media/image22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8.jp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9.jp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g"/><Relationship Id="rId13" Type="http://schemas.openxmlformats.org/officeDocument/2006/relationships/image" Target="../media/image13.jpg"/><Relationship Id="rId18" Type="http://schemas.openxmlformats.org/officeDocument/2006/relationships/image" Target="../media/image18.png"/><Relationship Id="rId3" Type="http://schemas.openxmlformats.org/officeDocument/2006/relationships/image" Target="../media/image3.jpg"/><Relationship Id="rId21" Type="http://schemas.openxmlformats.org/officeDocument/2006/relationships/image" Target="../media/image21.emf"/><Relationship Id="rId7" Type="http://schemas.openxmlformats.org/officeDocument/2006/relationships/image" Target="../media/image7.jpg"/><Relationship Id="rId12" Type="http://schemas.openxmlformats.org/officeDocument/2006/relationships/image" Target="../media/image12.jpg"/><Relationship Id="rId17" Type="http://schemas.openxmlformats.org/officeDocument/2006/relationships/image" Target="../media/image17.emf"/><Relationship Id="rId25" Type="http://schemas.openxmlformats.org/officeDocument/2006/relationships/image" Target="../media/image25.emf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jpg"/><Relationship Id="rId1" Type="http://schemas.openxmlformats.org/officeDocument/2006/relationships/image" Target="../media/image1.png"/><Relationship Id="rId6" Type="http://schemas.openxmlformats.org/officeDocument/2006/relationships/image" Target="../media/image6.jpg"/><Relationship Id="rId11" Type="http://schemas.openxmlformats.org/officeDocument/2006/relationships/image" Target="../media/image11.jpg"/><Relationship Id="rId24" Type="http://schemas.openxmlformats.org/officeDocument/2006/relationships/image" Target="../media/image24.emf"/><Relationship Id="rId5" Type="http://schemas.openxmlformats.org/officeDocument/2006/relationships/image" Target="../media/image5.jp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10" Type="http://schemas.openxmlformats.org/officeDocument/2006/relationships/image" Target="../media/image10.jpg"/><Relationship Id="rId19" Type="http://schemas.openxmlformats.org/officeDocument/2006/relationships/image" Target="../media/image19.jpeg"/><Relationship Id="rId4" Type="http://schemas.openxmlformats.org/officeDocument/2006/relationships/image" Target="../media/image4.emf"/><Relationship Id="rId9" Type="http://schemas.openxmlformats.org/officeDocument/2006/relationships/image" Target="../media/image9.jpg"/><Relationship Id="rId14" Type="http://schemas.openxmlformats.org/officeDocument/2006/relationships/image" Target="../media/image14.jpg"/><Relationship Id="rId22" Type="http://schemas.openxmlformats.org/officeDocument/2006/relationships/image" Target="../media/image22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g"/><Relationship Id="rId13" Type="http://schemas.openxmlformats.org/officeDocument/2006/relationships/image" Target="../media/image13.jp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" Type="http://schemas.openxmlformats.org/officeDocument/2006/relationships/image" Target="../media/image3.jpg"/><Relationship Id="rId21" Type="http://schemas.openxmlformats.org/officeDocument/2006/relationships/image" Target="../media/image21.emf"/><Relationship Id="rId7" Type="http://schemas.openxmlformats.org/officeDocument/2006/relationships/image" Target="../media/image7.jpg"/><Relationship Id="rId12" Type="http://schemas.openxmlformats.org/officeDocument/2006/relationships/image" Target="../media/image12.jpg"/><Relationship Id="rId17" Type="http://schemas.openxmlformats.org/officeDocument/2006/relationships/image" Target="../media/image17.emf"/><Relationship Id="rId25" Type="http://schemas.openxmlformats.org/officeDocument/2006/relationships/image" Target="../media/image25.emf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jpg"/><Relationship Id="rId1" Type="http://schemas.openxmlformats.org/officeDocument/2006/relationships/image" Target="../media/image1.png"/><Relationship Id="rId6" Type="http://schemas.openxmlformats.org/officeDocument/2006/relationships/image" Target="../media/image6.jpg"/><Relationship Id="rId11" Type="http://schemas.openxmlformats.org/officeDocument/2006/relationships/image" Target="../media/image11.jpg"/><Relationship Id="rId24" Type="http://schemas.openxmlformats.org/officeDocument/2006/relationships/image" Target="../media/image24.emf"/><Relationship Id="rId5" Type="http://schemas.openxmlformats.org/officeDocument/2006/relationships/image" Target="../media/image5.jp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10" Type="http://schemas.openxmlformats.org/officeDocument/2006/relationships/image" Target="../media/image10.jpg"/><Relationship Id="rId19" Type="http://schemas.openxmlformats.org/officeDocument/2006/relationships/image" Target="../media/image19.jpeg"/><Relationship Id="rId4" Type="http://schemas.openxmlformats.org/officeDocument/2006/relationships/image" Target="../media/image4.emf"/><Relationship Id="rId9" Type="http://schemas.openxmlformats.org/officeDocument/2006/relationships/image" Target="../media/image9.jpg"/><Relationship Id="rId14" Type="http://schemas.openxmlformats.org/officeDocument/2006/relationships/image" Target="../media/image14.jpg"/><Relationship Id="rId22" Type="http://schemas.openxmlformats.org/officeDocument/2006/relationships/image" Target="../media/image22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g"/><Relationship Id="rId13" Type="http://schemas.openxmlformats.org/officeDocument/2006/relationships/image" Target="../media/image13.jpg"/><Relationship Id="rId18" Type="http://schemas.openxmlformats.org/officeDocument/2006/relationships/image" Target="../media/image18.png"/><Relationship Id="rId3" Type="http://schemas.openxmlformats.org/officeDocument/2006/relationships/image" Target="../media/image3.jpg"/><Relationship Id="rId21" Type="http://schemas.openxmlformats.org/officeDocument/2006/relationships/image" Target="../media/image22.png"/><Relationship Id="rId7" Type="http://schemas.openxmlformats.org/officeDocument/2006/relationships/image" Target="../media/image7.jpg"/><Relationship Id="rId12" Type="http://schemas.openxmlformats.org/officeDocument/2006/relationships/image" Target="../media/image12.jpg"/><Relationship Id="rId17" Type="http://schemas.openxmlformats.org/officeDocument/2006/relationships/image" Target="../media/image17.emf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1.emf"/><Relationship Id="rId1" Type="http://schemas.openxmlformats.org/officeDocument/2006/relationships/image" Target="../media/image1.png"/><Relationship Id="rId6" Type="http://schemas.openxmlformats.org/officeDocument/2006/relationships/image" Target="../media/image6.jpg"/><Relationship Id="rId11" Type="http://schemas.openxmlformats.org/officeDocument/2006/relationships/image" Target="../media/image11.jpg"/><Relationship Id="rId5" Type="http://schemas.openxmlformats.org/officeDocument/2006/relationships/image" Target="../media/image5.jpg"/><Relationship Id="rId15" Type="http://schemas.openxmlformats.org/officeDocument/2006/relationships/image" Target="../media/image15.png"/><Relationship Id="rId23" Type="http://schemas.openxmlformats.org/officeDocument/2006/relationships/image" Target="../media/image28.png"/><Relationship Id="rId10" Type="http://schemas.openxmlformats.org/officeDocument/2006/relationships/image" Target="../media/image10.jpg"/><Relationship Id="rId19" Type="http://schemas.openxmlformats.org/officeDocument/2006/relationships/image" Target="../media/image27.jpg"/><Relationship Id="rId4" Type="http://schemas.openxmlformats.org/officeDocument/2006/relationships/image" Target="../media/image4.emf"/><Relationship Id="rId9" Type="http://schemas.openxmlformats.org/officeDocument/2006/relationships/image" Target="../media/image9.jpg"/><Relationship Id="rId14" Type="http://schemas.openxmlformats.org/officeDocument/2006/relationships/image" Target="../media/image14.jpg"/><Relationship Id="rId22" Type="http://schemas.openxmlformats.org/officeDocument/2006/relationships/image" Target="../media/image23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g"/><Relationship Id="rId13" Type="http://schemas.openxmlformats.org/officeDocument/2006/relationships/image" Target="../media/image13.jpg"/><Relationship Id="rId18" Type="http://schemas.openxmlformats.org/officeDocument/2006/relationships/image" Target="../media/image18.png"/><Relationship Id="rId3" Type="http://schemas.openxmlformats.org/officeDocument/2006/relationships/image" Target="../media/image3.jpg"/><Relationship Id="rId21" Type="http://schemas.openxmlformats.org/officeDocument/2006/relationships/image" Target="../media/image21.emf"/><Relationship Id="rId7" Type="http://schemas.openxmlformats.org/officeDocument/2006/relationships/image" Target="../media/image7.jpg"/><Relationship Id="rId12" Type="http://schemas.openxmlformats.org/officeDocument/2006/relationships/image" Target="../media/image12.jpg"/><Relationship Id="rId17" Type="http://schemas.openxmlformats.org/officeDocument/2006/relationships/image" Target="../media/image17.emf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jpg"/><Relationship Id="rId1" Type="http://schemas.openxmlformats.org/officeDocument/2006/relationships/image" Target="../media/image1.png"/><Relationship Id="rId6" Type="http://schemas.openxmlformats.org/officeDocument/2006/relationships/image" Target="../media/image6.jpg"/><Relationship Id="rId11" Type="http://schemas.openxmlformats.org/officeDocument/2006/relationships/image" Target="../media/image11.jpg"/><Relationship Id="rId24" Type="http://schemas.openxmlformats.org/officeDocument/2006/relationships/image" Target="../media/image29.png"/><Relationship Id="rId5" Type="http://schemas.openxmlformats.org/officeDocument/2006/relationships/image" Target="../media/image5.jp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10" Type="http://schemas.openxmlformats.org/officeDocument/2006/relationships/image" Target="../media/image10.jpg"/><Relationship Id="rId19" Type="http://schemas.openxmlformats.org/officeDocument/2006/relationships/image" Target="../media/image27.jpg"/><Relationship Id="rId4" Type="http://schemas.openxmlformats.org/officeDocument/2006/relationships/image" Target="../media/image4.emf"/><Relationship Id="rId9" Type="http://schemas.openxmlformats.org/officeDocument/2006/relationships/image" Target="../media/image9.jpg"/><Relationship Id="rId14" Type="http://schemas.openxmlformats.org/officeDocument/2006/relationships/image" Target="../media/image14.jpg"/><Relationship Id="rId22" Type="http://schemas.openxmlformats.org/officeDocument/2006/relationships/image" Target="../media/image22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g"/><Relationship Id="rId13" Type="http://schemas.openxmlformats.org/officeDocument/2006/relationships/image" Target="../media/image13.jpg"/><Relationship Id="rId18" Type="http://schemas.openxmlformats.org/officeDocument/2006/relationships/image" Target="../media/image18.png"/><Relationship Id="rId3" Type="http://schemas.openxmlformats.org/officeDocument/2006/relationships/image" Target="../media/image3.jpg"/><Relationship Id="rId21" Type="http://schemas.openxmlformats.org/officeDocument/2006/relationships/image" Target="../media/image22.png"/><Relationship Id="rId7" Type="http://schemas.openxmlformats.org/officeDocument/2006/relationships/image" Target="../media/image7.jpg"/><Relationship Id="rId12" Type="http://schemas.openxmlformats.org/officeDocument/2006/relationships/image" Target="../media/image12.jpg"/><Relationship Id="rId17" Type="http://schemas.openxmlformats.org/officeDocument/2006/relationships/image" Target="../media/image17.emf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1.emf"/><Relationship Id="rId1" Type="http://schemas.openxmlformats.org/officeDocument/2006/relationships/image" Target="../media/image1.png"/><Relationship Id="rId6" Type="http://schemas.openxmlformats.org/officeDocument/2006/relationships/image" Target="../media/image6.jpg"/><Relationship Id="rId11" Type="http://schemas.openxmlformats.org/officeDocument/2006/relationships/image" Target="../media/image11.jpg"/><Relationship Id="rId5" Type="http://schemas.openxmlformats.org/officeDocument/2006/relationships/image" Target="../media/image5.jpg"/><Relationship Id="rId15" Type="http://schemas.openxmlformats.org/officeDocument/2006/relationships/image" Target="../media/image15.png"/><Relationship Id="rId10" Type="http://schemas.openxmlformats.org/officeDocument/2006/relationships/image" Target="../media/image10.jpg"/><Relationship Id="rId19" Type="http://schemas.openxmlformats.org/officeDocument/2006/relationships/image" Target="../media/image20.jpg"/><Relationship Id="rId4" Type="http://schemas.openxmlformats.org/officeDocument/2006/relationships/image" Target="../media/image4.emf"/><Relationship Id="rId9" Type="http://schemas.openxmlformats.org/officeDocument/2006/relationships/image" Target="../media/image9.jpg"/><Relationship Id="rId14" Type="http://schemas.openxmlformats.org/officeDocument/2006/relationships/image" Target="../media/image14.jpg"/><Relationship Id="rId22" Type="http://schemas.openxmlformats.org/officeDocument/2006/relationships/image" Target="../media/image30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g"/><Relationship Id="rId13" Type="http://schemas.openxmlformats.org/officeDocument/2006/relationships/image" Target="../media/image13.jpg"/><Relationship Id="rId18" Type="http://schemas.openxmlformats.org/officeDocument/2006/relationships/image" Target="../media/image18.png"/><Relationship Id="rId3" Type="http://schemas.openxmlformats.org/officeDocument/2006/relationships/image" Target="../media/image3.jpg"/><Relationship Id="rId21" Type="http://schemas.openxmlformats.org/officeDocument/2006/relationships/image" Target="../media/image22.png"/><Relationship Id="rId7" Type="http://schemas.openxmlformats.org/officeDocument/2006/relationships/image" Target="../media/image7.jpg"/><Relationship Id="rId12" Type="http://schemas.openxmlformats.org/officeDocument/2006/relationships/image" Target="../media/image12.jpg"/><Relationship Id="rId17" Type="http://schemas.openxmlformats.org/officeDocument/2006/relationships/image" Target="../media/image17.emf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1.emf"/><Relationship Id="rId1" Type="http://schemas.openxmlformats.org/officeDocument/2006/relationships/image" Target="../media/image1.png"/><Relationship Id="rId6" Type="http://schemas.openxmlformats.org/officeDocument/2006/relationships/image" Target="../media/image6.jpg"/><Relationship Id="rId11" Type="http://schemas.openxmlformats.org/officeDocument/2006/relationships/image" Target="../media/image11.jpg"/><Relationship Id="rId5" Type="http://schemas.openxmlformats.org/officeDocument/2006/relationships/image" Target="../media/image5.jpg"/><Relationship Id="rId15" Type="http://schemas.openxmlformats.org/officeDocument/2006/relationships/image" Target="../media/image15.png"/><Relationship Id="rId10" Type="http://schemas.openxmlformats.org/officeDocument/2006/relationships/image" Target="../media/image10.jpg"/><Relationship Id="rId19" Type="http://schemas.openxmlformats.org/officeDocument/2006/relationships/image" Target="../media/image20.jpg"/><Relationship Id="rId4" Type="http://schemas.openxmlformats.org/officeDocument/2006/relationships/image" Target="../media/image4.emf"/><Relationship Id="rId9" Type="http://schemas.openxmlformats.org/officeDocument/2006/relationships/image" Target="../media/image9.jpg"/><Relationship Id="rId14" Type="http://schemas.openxmlformats.org/officeDocument/2006/relationships/image" Target="../media/image14.jpg"/><Relationship Id="rId22" Type="http://schemas.openxmlformats.org/officeDocument/2006/relationships/image" Target="../media/image31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4.jpeg"/><Relationship Id="rId2" Type="http://schemas.openxmlformats.org/officeDocument/2006/relationships/image" Target="../media/image33.jpg"/><Relationship Id="rId1" Type="http://schemas.openxmlformats.org/officeDocument/2006/relationships/image" Target="../media/image32.jpeg"/><Relationship Id="rId5" Type="http://schemas.openxmlformats.org/officeDocument/2006/relationships/image" Target="../media/image36.jpeg"/><Relationship Id="rId4" Type="http://schemas.openxmlformats.org/officeDocument/2006/relationships/image" Target="../media/image35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7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82</xdr:col>
      <xdr:colOff>61003</xdr:colOff>
      <xdr:row>32</xdr:row>
      <xdr:rowOff>217852</xdr:rowOff>
    </xdr:from>
    <xdr:to>
      <xdr:col>94</xdr:col>
      <xdr:colOff>1249417</xdr:colOff>
      <xdr:row>33</xdr:row>
      <xdr:rowOff>1742988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371E050-CF79-4F8E-AD2A-141774C3B8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144078" y="8247427"/>
          <a:ext cx="8503614" cy="3477761"/>
        </a:xfrm>
        <a:prstGeom prst="rect">
          <a:avLst/>
        </a:prstGeom>
      </xdr:spPr>
    </xdr:pic>
    <xdr:clientData/>
  </xdr:twoCellAnchor>
  <xdr:twoCellAnchor editAs="oneCell">
    <xdr:from>
      <xdr:col>81</xdr:col>
      <xdr:colOff>228600</xdr:colOff>
      <xdr:row>34</xdr:row>
      <xdr:rowOff>1285307</xdr:rowOff>
    </xdr:from>
    <xdr:to>
      <xdr:col>89</xdr:col>
      <xdr:colOff>419100</xdr:colOff>
      <xdr:row>36</xdr:row>
      <xdr:rowOff>214916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3D1F3373-1C12-4E86-925F-8AC4B40629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702075" y="13296332"/>
          <a:ext cx="5067300" cy="5035134"/>
        </a:xfrm>
        <a:prstGeom prst="rect">
          <a:avLst/>
        </a:prstGeom>
      </xdr:spPr>
    </xdr:pic>
    <xdr:clientData/>
  </xdr:twoCellAnchor>
  <xdr:twoCellAnchor editAs="oneCell">
    <xdr:from>
      <xdr:col>29</xdr:col>
      <xdr:colOff>690563</xdr:colOff>
      <xdr:row>143</xdr:row>
      <xdr:rowOff>0</xdr:rowOff>
    </xdr:from>
    <xdr:to>
      <xdr:col>37</xdr:col>
      <xdr:colOff>1238249</xdr:colOff>
      <xdr:row>163</xdr:row>
      <xdr:rowOff>714376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E294FC8B-D7E6-4F8F-A209-DDB0B8EF330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5" t="11154" r="6211" b="8846"/>
        <a:stretch/>
      </xdr:blipFill>
      <xdr:spPr>
        <a:xfrm>
          <a:off x="19045238" y="91049475"/>
          <a:ext cx="6824661" cy="4962526"/>
        </a:xfrm>
        <a:prstGeom prst="rect">
          <a:avLst/>
        </a:prstGeom>
      </xdr:spPr>
    </xdr:pic>
    <xdr:clientData/>
  </xdr:twoCellAnchor>
  <xdr:twoCellAnchor>
    <xdr:from>
      <xdr:col>57</xdr:col>
      <xdr:colOff>95250</xdr:colOff>
      <xdr:row>150</xdr:row>
      <xdr:rowOff>142874</xdr:rowOff>
    </xdr:from>
    <xdr:to>
      <xdr:col>63</xdr:col>
      <xdr:colOff>0</xdr:colOff>
      <xdr:row>165</xdr:row>
      <xdr:rowOff>119063</xdr:rowOff>
    </xdr:to>
    <xdr:grpSp>
      <xdr:nvGrpSpPr>
        <xdr:cNvPr id="6" name="Group 5">
          <a:extLst>
            <a:ext uri="{FF2B5EF4-FFF2-40B4-BE49-F238E27FC236}">
              <a16:creationId xmlns:a16="http://schemas.microsoft.com/office/drawing/2014/main" id="{5B33FC8F-1753-4BE9-B2BB-90101C6C2684}"/>
            </a:ext>
          </a:extLst>
        </xdr:cNvPr>
        <xdr:cNvGrpSpPr/>
      </xdr:nvGrpSpPr>
      <xdr:grpSpPr>
        <a:xfrm>
          <a:off x="39985950" y="93297374"/>
          <a:ext cx="3562350" cy="4243389"/>
          <a:chOff x="29122687" y="11191875"/>
          <a:chExt cx="5072063" cy="5072063"/>
        </a:xfrm>
      </xdr:grpSpPr>
      <xdr:sp macro="" textlink="">
        <xdr:nvSpPr>
          <xdr:cNvPr id="7" name="Oval 6">
            <a:extLst>
              <a:ext uri="{FF2B5EF4-FFF2-40B4-BE49-F238E27FC236}">
                <a16:creationId xmlns:a16="http://schemas.microsoft.com/office/drawing/2014/main" id="{9FA80B73-9F6A-7D5F-B826-1ECEB5E3AF66}"/>
              </a:ext>
            </a:extLst>
          </xdr:cNvPr>
          <xdr:cNvSpPr/>
        </xdr:nvSpPr>
        <xdr:spPr>
          <a:xfrm>
            <a:off x="29122687" y="11191875"/>
            <a:ext cx="5072063" cy="5072063"/>
          </a:xfrm>
          <a:prstGeom prst="ellipse">
            <a:avLst/>
          </a:prstGeom>
          <a:solidFill>
            <a:srgbClr val="002060"/>
          </a:solidFill>
          <a:ln>
            <a:solidFill>
              <a:srgbClr val="00206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US" sz="1100"/>
          </a:p>
        </xdr:txBody>
      </xdr:sp>
      <xdr:pic>
        <xdr:nvPicPr>
          <xdr:cNvPr id="8" name="Picture 7">
            <a:extLst>
              <a:ext uri="{FF2B5EF4-FFF2-40B4-BE49-F238E27FC236}">
                <a16:creationId xmlns:a16="http://schemas.microsoft.com/office/drawing/2014/main" id="{2B784311-799B-0A5F-3513-FEF3C34763AE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9289375" y="13045216"/>
            <a:ext cx="4830923" cy="1337533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>
    <xdr:from>
      <xdr:col>76</xdr:col>
      <xdr:colOff>440398</xdr:colOff>
      <xdr:row>33</xdr:row>
      <xdr:rowOff>1225772</xdr:rowOff>
    </xdr:from>
    <xdr:to>
      <xdr:col>91</xdr:col>
      <xdr:colOff>304800</xdr:colOff>
      <xdr:row>38</xdr:row>
      <xdr:rowOff>1409700</xdr:rowOff>
    </xdr:to>
    <xdr:grpSp>
      <xdr:nvGrpSpPr>
        <xdr:cNvPr id="9" name="Group 8">
          <a:extLst>
            <a:ext uri="{FF2B5EF4-FFF2-40B4-BE49-F238E27FC236}">
              <a16:creationId xmlns:a16="http://schemas.microsoft.com/office/drawing/2014/main" id="{E6B0FF2C-F898-423F-9C42-032581294FFC}"/>
            </a:ext>
          </a:extLst>
        </xdr:cNvPr>
        <xdr:cNvGrpSpPr/>
      </xdr:nvGrpSpPr>
      <xdr:grpSpPr>
        <a:xfrm>
          <a:off x="51913498" y="11207972"/>
          <a:ext cx="9008402" cy="9518428"/>
          <a:chOff x="29122687" y="11191875"/>
          <a:chExt cx="5072063" cy="5072063"/>
        </a:xfrm>
      </xdr:grpSpPr>
      <xdr:sp macro="" textlink="">
        <xdr:nvSpPr>
          <xdr:cNvPr id="10" name="Oval 9">
            <a:extLst>
              <a:ext uri="{FF2B5EF4-FFF2-40B4-BE49-F238E27FC236}">
                <a16:creationId xmlns:a16="http://schemas.microsoft.com/office/drawing/2014/main" id="{D244C1E3-45BB-0ABB-7179-1C56ECEF25BC}"/>
              </a:ext>
            </a:extLst>
          </xdr:cNvPr>
          <xdr:cNvSpPr/>
        </xdr:nvSpPr>
        <xdr:spPr>
          <a:xfrm>
            <a:off x="29122687" y="11191875"/>
            <a:ext cx="5072063" cy="5072063"/>
          </a:xfrm>
          <a:prstGeom prst="ellipse">
            <a:avLst/>
          </a:prstGeom>
          <a:solidFill>
            <a:srgbClr val="002060"/>
          </a:solidFill>
          <a:ln>
            <a:solidFill>
              <a:srgbClr val="00206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US" sz="1100"/>
          </a:p>
        </xdr:txBody>
      </xdr:sp>
      <xdr:pic>
        <xdr:nvPicPr>
          <xdr:cNvPr id="11" name="Picture 10">
            <a:extLst>
              <a:ext uri="{FF2B5EF4-FFF2-40B4-BE49-F238E27FC236}">
                <a16:creationId xmlns:a16="http://schemas.microsoft.com/office/drawing/2014/main" id="{74A5EAF0-6B0A-8158-0CF3-3AEB76A6D144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9289375" y="13045216"/>
            <a:ext cx="4830923" cy="1337533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 editAs="oneCell">
    <xdr:from>
      <xdr:col>42</xdr:col>
      <xdr:colOff>0</xdr:colOff>
      <xdr:row>81</xdr:row>
      <xdr:rowOff>0</xdr:rowOff>
    </xdr:from>
    <xdr:to>
      <xdr:col>48</xdr:col>
      <xdr:colOff>514352</xdr:colOff>
      <xdr:row>87</xdr:row>
      <xdr:rowOff>652880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31A6C172-2975-4386-B04A-8325EA3B44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308550" y="47529750"/>
          <a:ext cx="4562477" cy="4710530"/>
        </a:xfrm>
        <a:prstGeom prst="rect">
          <a:avLst/>
        </a:prstGeom>
      </xdr:spPr>
    </xdr:pic>
    <xdr:clientData/>
  </xdr:twoCellAnchor>
  <xdr:twoCellAnchor editAs="oneCell">
    <xdr:from>
      <xdr:col>199</xdr:col>
      <xdr:colOff>474627</xdr:colOff>
      <xdr:row>80</xdr:row>
      <xdr:rowOff>393448</xdr:rowOff>
    </xdr:from>
    <xdr:to>
      <xdr:col>258</xdr:col>
      <xdr:colOff>444861</xdr:colOff>
      <xdr:row>109</xdr:row>
      <xdr:rowOff>705978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EB55D8BD-85F8-4F0A-9F7E-300C8E3EC6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309902" y="47246923"/>
          <a:ext cx="35936634" cy="19924505"/>
        </a:xfrm>
        <a:prstGeom prst="rect">
          <a:avLst/>
        </a:prstGeom>
      </xdr:spPr>
    </xdr:pic>
    <xdr:clientData/>
  </xdr:twoCellAnchor>
  <xdr:twoCellAnchor editAs="oneCell">
    <xdr:from>
      <xdr:col>63</xdr:col>
      <xdr:colOff>437341</xdr:colOff>
      <xdr:row>56</xdr:row>
      <xdr:rowOff>656897</xdr:rowOff>
    </xdr:from>
    <xdr:to>
      <xdr:col>79</xdr:col>
      <xdr:colOff>415396</xdr:colOff>
      <xdr:row>65</xdr:row>
      <xdr:rowOff>65690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50B35580-657E-4CB4-BB04-33343463E4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938016" y="31279772"/>
          <a:ext cx="9731655" cy="5495268"/>
        </a:xfrm>
        <a:prstGeom prst="rect">
          <a:avLst/>
        </a:prstGeom>
      </xdr:spPr>
    </xdr:pic>
    <xdr:clientData/>
  </xdr:twoCellAnchor>
  <xdr:twoCellAnchor editAs="oneCell">
    <xdr:from>
      <xdr:col>75</xdr:col>
      <xdr:colOff>262757</xdr:colOff>
      <xdr:row>71</xdr:row>
      <xdr:rowOff>197068</xdr:rowOff>
    </xdr:from>
    <xdr:to>
      <xdr:col>91</xdr:col>
      <xdr:colOff>336330</xdr:colOff>
      <xdr:row>79</xdr:row>
      <xdr:rowOff>513751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6090363A-4943-433F-83E8-A089E57BE0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078632" y="40964068"/>
          <a:ext cx="9827173" cy="5726883"/>
        </a:xfrm>
        <a:prstGeom prst="rect">
          <a:avLst/>
        </a:prstGeom>
      </xdr:spPr>
    </xdr:pic>
    <xdr:clientData/>
  </xdr:twoCellAnchor>
  <xdr:twoCellAnchor editAs="oneCell">
    <xdr:from>
      <xdr:col>35</xdr:col>
      <xdr:colOff>361292</xdr:colOff>
      <xdr:row>59</xdr:row>
      <xdr:rowOff>581680</xdr:rowOff>
    </xdr:from>
    <xdr:to>
      <xdr:col>44</xdr:col>
      <xdr:colOff>433224</xdr:colOff>
      <xdr:row>68</xdr:row>
      <xdr:rowOff>87864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F80BD3D7-6137-4238-9E6E-F67EABFCC6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02192" y="33233380"/>
          <a:ext cx="9549307" cy="559265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68</xdr:row>
      <xdr:rowOff>32844</xdr:rowOff>
    </xdr:from>
    <xdr:to>
      <xdr:col>15</xdr:col>
      <xdr:colOff>262758</xdr:colOff>
      <xdr:row>76</xdr:row>
      <xdr:rowOff>391313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C675E2BB-5986-4005-B723-D3755389CE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8771019"/>
          <a:ext cx="9406758" cy="5768669"/>
        </a:xfrm>
        <a:prstGeom prst="rect">
          <a:avLst/>
        </a:prstGeom>
      </xdr:spPr>
    </xdr:pic>
    <xdr:clientData/>
  </xdr:twoCellAnchor>
  <xdr:twoCellAnchor editAs="oneCell">
    <xdr:from>
      <xdr:col>28</xdr:col>
      <xdr:colOff>0</xdr:colOff>
      <xdr:row>73</xdr:row>
      <xdr:rowOff>65691</xdr:rowOff>
    </xdr:from>
    <xdr:to>
      <xdr:col>39</xdr:col>
      <xdr:colOff>11460</xdr:colOff>
      <xdr:row>81</xdr:row>
      <xdr:rowOff>229916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1FCED115-6344-46D7-9661-88065F1C0C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630775" y="42185241"/>
          <a:ext cx="9822210" cy="5574425"/>
        </a:xfrm>
        <a:prstGeom prst="rect">
          <a:avLst/>
        </a:prstGeom>
      </xdr:spPr>
    </xdr:pic>
    <xdr:clientData/>
  </xdr:twoCellAnchor>
  <xdr:twoCellAnchor editAs="oneCell">
    <xdr:from>
      <xdr:col>40</xdr:col>
      <xdr:colOff>98533</xdr:colOff>
      <xdr:row>73</xdr:row>
      <xdr:rowOff>65691</xdr:rowOff>
    </xdr:from>
    <xdr:to>
      <xdr:col>55</xdr:col>
      <xdr:colOff>51702</xdr:colOff>
      <xdr:row>81</xdr:row>
      <xdr:rowOff>164226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15EEB630-122D-4551-ABAE-7A71011F3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806883" y="42185241"/>
          <a:ext cx="9868694" cy="5508735"/>
        </a:xfrm>
        <a:prstGeom prst="rect">
          <a:avLst/>
        </a:prstGeom>
      </xdr:spPr>
    </xdr:pic>
    <xdr:clientData/>
  </xdr:twoCellAnchor>
  <xdr:twoCellAnchor editAs="oneCell">
    <xdr:from>
      <xdr:col>11</xdr:col>
      <xdr:colOff>361291</xdr:colOff>
      <xdr:row>77</xdr:row>
      <xdr:rowOff>131380</xdr:rowOff>
    </xdr:from>
    <xdr:to>
      <xdr:col>26</xdr:col>
      <xdr:colOff>361291</xdr:colOff>
      <xdr:row>85</xdr:row>
      <xdr:rowOff>390497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048D6219-87F8-4F62-9762-C913D214F3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66891" y="44956030"/>
          <a:ext cx="9391650" cy="5669317"/>
        </a:xfrm>
        <a:prstGeom prst="rect">
          <a:avLst/>
        </a:prstGeom>
      </xdr:spPr>
    </xdr:pic>
    <xdr:clientData/>
  </xdr:twoCellAnchor>
  <xdr:twoCellAnchor editAs="oneCell">
    <xdr:from>
      <xdr:col>57</xdr:col>
      <xdr:colOff>262759</xdr:colOff>
      <xdr:row>73</xdr:row>
      <xdr:rowOff>65691</xdr:rowOff>
    </xdr:from>
    <xdr:to>
      <xdr:col>73</xdr:col>
      <xdr:colOff>336332</xdr:colOff>
      <xdr:row>81</xdr:row>
      <xdr:rowOff>373399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5FFCB7B4-8F37-46EC-B49F-9375E69D44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105834" y="42185241"/>
          <a:ext cx="9827173" cy="5717908"/>
        </a:xfrm>
        <a:prstGeom prst="rect">
          <a:avLst/>
        </a:prstGeom>
      </xdr:spPr>
    </xdr:pic>
    <xdr:clientData/>
  </xdr:twoCellAnchor>
  <xdr:twoCellAnchor editAs="oneCell">
    <xdr:from>
      <xdr:col>82</xdr:col>
      <xdr:colOff>495300</xdr:colOff>
      <xdr:row>38</xdr:row>
      <xdr:rowOff>260441</xdr:rowOff>
    </xdr:from>
    <xdr:to>
      <xdr:col>96</xdr:col>
      <xdr:colOff>76200</xdr:colOff>
      <xdr:row>51</xdr:row>
      <xdr:rowOff>455257</xdr:rowOff>
    </xdr:to>
    <xdr:pic>
      <xdr:nvPicPr>
        <xdr:cNvPr id="22" name="Picture 21" descr="Icon&#10;&#10;Description automatically generated">
          <a:extLst>
            <a:ext uri="{FF2B5EF4-FFF2-40B4-BE49-F238E27FC236}">
              <a16:creationId xmlns:a16="http://schemas.microsoft.com/office/drawing/2014/main" id="{C664A902-BFB4-403C-BF87-B6510610A05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7455"/>
        <a:stretch/>
      </xdr:blipFill>
      <xdr:spPr>
        <a:xfrm>
          <a:off x="55578375" y="19548566"/>
          <a:ext cx="11544300" cy="9595991"/>
        </a:xfrm>
        <a:prstGeom prst="rect">
          <a:avLst/>
        </a:prstGeom>
      </xdr:spPr>
    </xdr:pic>
    <xdr:clientData/>
  </xdr:twoCellAnchor>
  <xdr:twoCellAnchor editAs="oneCell">
    <xdr:from>
      <xdr:col>9</xdr:col>
      <xdr:colOff>114300</xdr:colOff>
      <xdr:row>51</xdr:row>
      <xdr:rowOff>76200</xdr:rowOff>
    </xdr:from>
    <xdr:to>
      <xdr:col>16</xdr:col>
      <xdr:colOff>339379</xdr:colOff>
      <xdr:row>55</xdr:row>
      <xdr:rowOff>136064</xdr:rowOff>
    </xdr:to>
    <xdr:pic>
      <xdr:nvPicPr>
        <xdr:cNvPr id="23" name="Picture 22" descr="A blue sign with white text&#10;&#10;Description automatically generated with medium confidence">
          <a:extLst>
            <a:ext uri="{FF2B5EF4-FFF2-40B4-BE49-F238E27FC236}">
              <a16:creationId xmlns:a16="http://schemas.microsoft.com/office/drawing/2014/main" id="{D9DC0298-2740-485B-93B8-0633D1312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00700" y="28765500"/>
          <a:ext cx="4492279" cy="1793414"/>
        </a:xfrm>
        <a:prstGeom prst="rect">
          <a:avLst/>
        </a:prstGeom>
      </xdr:spPr>
    </xdr:pic>
    <xdr:clientData/>
  </xdr:twoCellAnchor>
  <xdr:twoCellAnchor editAs="oneCell">
    <xdr:from>
      <xdr:col>14</xdr:col>
      <xdr:colOff>533400</xdr:colOff>
      <xdr:row>29</xdr:row>
      <xdr:rowOff>152400</xdr:rowOff>
    </xdr:from>
    <xdr:to>
      <xdr:col>61</xdr:col>
      <xdr:colOff>533400</xdr:colOff>
      <xdr:row>32</xdr:row>
      <xdr:rowOff>228600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5CAE3309-0971-4DF3-B4D4-50289B7DC3A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245"/>
        <a:stretch/>
      </xdr:blipFill>
      <xdr:spPr bwMode="auto">
        <a:xfrm>
          <a:off x="9067800" y="5676900"/>
          <a:ext cx="33747075" cy="2581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68</xdr:col>
      <xdr:colOff>304800</xdr:colOff>
      <xdr:row>38</xdr:row>
      <xdr:rowOff>457200</xdr:rowOff>
    </xdr:from>
    <xdr:to>
      <xdr:col>72</xdr:col>
      <xdr:colOff>266700</xdr:colOff>
      <xdr:row>39</xdr:row>
      <xdr:rowOff>1409700</xdr:rowOff>
    </xdr:to>
    <xdr:pic>
      <xdr:nvPicPr>
        <xdr:cNvPr id="25" name="Picture 24" descr="Icon&#10;&#10;Description automatically generated with medium confidence">
          <a:extLst>
            <a:ext uri="{FF2B5EF4-FFF2-40B4-BE49-F238E27FC236}">
              <a16:creationId xmlns:a16="http://schemas.microsoft.com/office/drawing/2014/main" id="{AC8FC66B-7F0B-4F1E-AB5B-3A849D91B2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853475" y="19745325"/>
          <a:ext cx="2400300" cy="2409825"/>
        </a:xfrm>
        <a:prstGeom prst="rect">
          <a:avLst/>
        </a:prstGeom>
      </xdr:spPr>
    </xdr:pic>
    <xdr:clientData/>
  </xdr:twoCellAnchor>
  <xdr:twoCellAnchor editAs="oneCell">
    <xdr:from>
      <xdr:col>51</xdr:col>
      <xdr:colOff>190501</xdr:colOff>
      <xdr:row>33</xdr:row>
      <xdr:rowOff>45641</xdr:rowOff>
    </xdr:from>
    <xdr:to>
      <xdr:col>66</xdr:col>
      <xdr:colOff>587387</xdr:colOff>
      <xdr:row>40</xdr:row>
      <xdr:rowOff>685800</xdr:rowOff>
    </xdr:to>
    <xdr:pic>
      <xdr:nvPicPr>
        <xdr:cNvPr id="26" name="Picture 25" descr="A person's face with glasses&#10;&#10;Description automatically generated with medium confidence">
          <a:extLst>
            <a:ext uri="{FF2B5EF4-FFF2-40B4-BE49-F238E27FC236}">
              <a16:creationId xmlns:a16="http://schemas.microsoft.com/office/drawing/2014/main" id="{9A63613B-4B5B-45FB-B5EF-F20B357F0B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423601" y="10027841"/>
          <a:ext cx="9540886" cy="12870259"/>
        </a:xfrm>
        <a:prstGeom prst="rect">
          <a:avLst/>
        </a:prstGeom>
      </xdr:spPr>
    </xdr:pic>
    <xdr:clientData/>
  </xdr:twoCellAnchor>
  <xdr:twoCellAnchor editAs="oneCell">
    <xdr:from>
      <xdr:col>82</xdr:col>
      <xdr:colOff>381000</xdr:colOff>
      <xdr:row>33</xdr:row>
      <xdr:rowOff>609600</xdr:rowOff>
    </xdr:from>
    <xdr:to>
      <xdr:col>94</xdr:col>
      <xdr:colOff>3048000</xdr:colOff>
      <xdr:row>43</xdr:row>
      <xdr:rowOff>44820</xdr:rowOff>
    </xdr:to>
    <xdr:pic>
      <xdr:nvPicPr>
        <xdr:cNvPr id="27" name="Picture 26" descr="A person wearing a hat and holding up the middle finger&#10;&#10;Description automatically generated with medium confidence">
          <a:extLst>
            <a:ext uri="{FF2B5EF4-FFF2-40B4-BE49-F238E27FC236}">
              <a16:creationId xmlns:a16="http://schemas.microsoft.com/office/drawing/2014/main" id="{9EB9584D-63F3-4A6A-8B9F-0BAE1C7458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511700" y="10591800"/>
          <a:ext cx="9982200" cy="13951320"/>
        </a:xfrm>
        <a:prstGeom prst="rect">
          <a:avLst/>
        </a:prstGeom>
      </xdr:spPr>
    </xdr:pic>
    <xdr:clientData/>
  </xdr:twoCellAnchor>
  <xdr:twoCellAnchor editAs="oneCell">
    <xdr:from>
      <xdr:col>74</xdr:col>
      <xdr:colOff>585787</xdr:colOff>
      <xdr:row>34</xdr:row>
      <xdr:rowOff>3562350</xdr:rowOff>
    </xdr:from>
    <xdr:to>
      <xdr:col>81</xdr:col>
      <xdr:colOff>71971</xdr:colOff>
      <xdr:row>37</xdr:row>
      <xdr:rowOff>266700</xdr:rowOff>
    </xdr:to>
    <xdr:pic>
      <xdr:nvPicPr>
        <xdr:cNvPr id="28" name="Picture 27" descr="Icon&#10;&#10;Description automatically generated with medium confidence">
          <a:extLst>
            <a:ext uri="{FF2B5EF4-FFF2-40B4-BE49-F238E27FC236}">
              <a16:creationId xmlns:a16="http://schemas.microsoft.com/office/drawing/2014/main" id="{7EEA7289-9CB6-4CD9-9089-6322984063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792062" y="15573375"/>
          <a:ext cx="3753384" cy="3686175"/>
        </a:xfrm>
        <a:prstGeom prst="rect">
          <a:avLst/>
        </a:prstGeom>
      </xdr:spPr>
    </xdr:pic>
    <xdr:clientData/>
  </xdr:twoCellAnchor>
  <xdr:twoCellAnchor editAs="oneCell">
    <xdr:from>
      <xdr:col>75</xdr:col>
      <xdr:colOff>457200</xdr:colOff>
      <xdr:row>31</xdr:row>
      <xdr:rowOff>1485900</xdr:rowOff>
    </xdr:from>
    <xdr:to>
      <xdr:col>125</xdr:col>
      <xdr:colOff>352425</xdr:colOff>
      <xdr:row>33</xdr:row>
      <xdr:rowOff>1333500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FC3854CF-AC4E-4561-A73B-DF0BEA106E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273075" y="7572375"/>
          <a:ext cx="33804225" cy="3743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266700</xdr:colOff>
      <xdr:row>33</xdr:row>
      <xdr:rowOff>1919287</xdr:rowOff>
    </xdr:from>
    <xdr:to>
      <xdr:col>79</xdr:col>
      <xdr:colOff>63436</xdr:colOff>
      <xdr:row>35</xdr:row>
      <xdr:rowOff>426562</xdr:rowOff>
    </xdr:to>
    <xdr:pic>
      <xdr:nvPicPr>
        <xdr:cNvPr id="30" name="Picture 29" descr="Icon&#10;&#10;Description automatically generated">
          <a:extLst>
            <a:ext uri="{FF2B5EF4-FFF2-40B4-BE49-F238E27FC236}">
              <a16:creationId xmlns:a16="http://schemas.microsoft.com/office/drawing/2014/main" id="{A2435850-BF42-4E82-8B8B-4705421E11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034575" y="11901487"/>
          <a:ext cx="5283136" cy="4327050"/>
        </a:xfrm>
        <a:prstGeom prst="rect">
          <a:avLst/>
        </a:prstGeom>
      </xdr:spPr>
    </xdr:pic>
    <xdr:clientData/>
  </xdr:twoCellAnchor>
  <xdr:twoCellAnchor editAs="oneCell">
    <xdr:from>
      <xdr:col>38</xdr:col>
      <xdr:colOff>556052</xdr:colOff>
      <xdr:row>40</xdr:row>
      <xdr:rowOff>762000</xdr:rowOff>
    </xdr:from>
    <xdr:to>
      <xdr:col>45</xdr:col>
      <xdr:colOff>38099</xdr:colOff>
      <xdr:row>50</xdr:row>
      <xdr:rowOff>441317</xdr:rowOff>
    </xdr:to>
    <xdr:pic>
      <xdr:nvPicPr>
        <xdr:cNvPr id="35" name="Picture 34" descr="Icon&#10;&#10;Description automatically generated">
          <a:extLst>
            <a:ext uri="{FF2B5EF4-FFF2-40B4-BE49-F238E27FC236}">
              <a16:creationId xmlns:a16="http://schemas.microsoft.com/office/drawing/2014/main" id="{F1487B34-EBD6-42CF-A4E9-B081C4592A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68852" y="22974300"/>
          <a:ext cx="5844747" cy="5432417"/>
        </a:xfrm>
        <a:prstGeom prst="rect">
          <a:avLst/>
        </a:prstGeom>
      </xdr:spPr>
    </xdr:pic>
    <xdr:clientData/>
  </xdr:twoCellAnchor>
  <xdr:twoCellAnchor editAs="oneCell">
    <xdr:from>
      <xdr:col>31</xdr:col>
      <xdr:colOff>175052</xdr:colOff>
      <xdr:row>40</xdr:row>
      <xdr:rowOff>762000</xdr:rowOff>
    </xdr:from>
    <xdr:to>
      <xdr:col>37</xdr:col>
      <xdr:colOff>1219199</xdr:colOff>
      <xdr:row>50</xdr:row>
      <xdr:rowOff>441317</xdr:rowOff>
    </xdr:to>
    <xdr:pic>
      <xdr:nvPicPr>
        <xdr:cNvPr id="36" name="Picture 35" descr="Icon&#10;&#10;Description automatically generated">
          <a:extLst>
            <a:ext uri="{FF2B5EF4-FFF2-40B4-BE49-F238E27FC236}">
              <a16:creationId xmlns:a16="http://schemas.microsoft.com/office/drawing/2014/main" id="{D2AA9167-95AD-4673-BF46-178A181FB4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25152" y="22974300"/>
          <a:ext cx="5844747" cy="5432417"/>
        </a:xfrm>
        <a:prstGeom prst="rect">
          <a:avLst/>
        </a:prstGeom>
      </xdr:spPr>
    </xdr:pic>
    <xdr:clientData/>
  </xdr:twoCellAnchor>
  <xdr:twoCellAnchor editAs="oneCell">
    <xdr:from>
      <xdr:col>21</xdr:col>
      <xdr:colOff>479852</xdr:colOff>
      <xdr:row>40</xdr:row>
      <xdr:rowOff>762000</xdr:rowOff>
    </xdr:from>
    <xdr:to>
      <xdr:col>30</xdr:col>
      <xdr:colOff>38099</xdr:colOff>
      <xdr:row>50</xdr:row>
      <xdr:rowOff>441317</xdr:rowOff>
    </xdr:to>
    <xdr:pic>
      <xdr:nvPicPr>
        <xdr:cNvPr id="37" name="Picture 36" descr="Icon&#10;&#10;Description automatically generated">
          <a:extLst>
            <a:ext uri="{FF2B5EF4-FFF2-40B4-BE49-F238E27FC236}">
              <a16:creationId xmlns:a16="http://schemas.microsoft.com/office/drawing/2014/main" id="{A6D0CAA7-82B2-4985-B5E6-7DC7EB69D8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81452" y="22974300"/>
          <a:ext cx="5844747" cy="5432417"/>
        </a:xfrm>
        <a:prstGeom prst="rect">
          <a:avLst/>
        </a:prstGeom>
      </xdr:spPr>
    </xdr:pic>
    <xdr:clientData/>
  </xdr:twoCellAnchor>
  <xdr:twoCellAnchor editAs="oneCell">
    <xdr:from>
      <xdr:col>37</xdr:col>
      <xdr:colOff>659321</xdr:colOff>
      <xdr:row>39</xdr:row>
      <xdr:rowOff>394504</xdr:rowOff>
    </xdr:from>
    <xdr:to>
      <xdr:col>56</xdr:col>
      <xdr:colOff>293162</xdr:colOff>
      <xdr:row>44</xdr:row>
      <xdr:rowOff>364105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A8851718-431E-02AC-E085-7C7D79550B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9959978">
          <a:off x="25310021" y="21159004"/>
          <a:ext cx="14264241" cy="4122501"/>
        </a:xfrm>
        <a:prstGeom prst="rect">
          <a:avLst/>
        </a:prstGeom>
        <a:solidFill>
          <a:schemeClr val="bg1"/>
        </a:solidFill>
        <a:ln w="85725">
          <a:solidFill>
            <a:srgbClr val="FF0000"/>
          </a:solidFill>
        </a:ln>
      </xdr:spPr>
    </xdr:pic>
    <xdr:clientData/>
  </xdr:twoCellAnchor>
  <xdr:twoCellAnchor editAs="oneCell">
    <xdr:from>
      <xdr:col>78</xdr:col>
      <xdr:colOff>503406</xdr:colOff>
      <xdr:row>56</xdr:row>
      <xdr:rowOff>510362</xdr:rowOff>
    </xdr:from>
    <xdr:to>
      <xdr:col>97</xdr:col>
      <xdr:colOff>272291</xdr:colOff>
      <xdr:row>62</xdr:row>
      <xdr:rowOff>667205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8C74226-6475-F991-060C-B73BFE54FF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20303448">
          <a:off x="53195706" y="31104662"/>
          <a:ext cx="14780285" cy="4271643"/>
        </a:xfrm>
        <a:prstGeom prst="rect">
          <a:avLst/>
        </a:prstGeom>
        <a:solidFill>
          <a:schemeClr val="bg1"/>
        </a:solidFill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2518176</xdr:colOff>
      <xdr:row>13</xdr:row>
      <xdr:rowOff>690564</xdr:rowOff>
    </xdr:from>
    <xdr:to>
      <xdr:col>3</xdr:col>
      <xdr:colOff>2524131</xdr:colOff>
      <xdr:row>15</xdr:row>
      <xdr:rowOff>172640</xdr:rowOff>
    </xdr:to>
    <xdr:cxnSp macro="">
      <xdr:nvCxnSpPr>
        <xdr:cNvPr id="2" name="Straight Arrow Connector 1">
          <a:extLst>
            <a:ext uri="{FF2B5EF4-FFF2-40B4-BE49-F238E27FC236}">
              <a16:creationId xmlns:a16="http://schemas.microsoft.com/office/drawing/2014/main" id="{7D64E2CB-A765-41B3-B0C8-793DD911EB15}"/>
            </a:ext>
          </a:extLst>
        </xdr:cNvPr>
        <xdr:cNvCxnSpPr/>
      </xdr:nvCxnSpPr>
      <xdr:spPr>
        <a:xfrm flipV="1">
          <a:off x="4289826" y="3176589"/>
          <a:ext cx="5955" cy="367901"/>
        </a:xfrm>
        <a:prstGeom prst="straightConnector1">
          <a:avLst/>
        </a:prstGeom>
        <a:ln w="19050">
          <a:solidFill>
            <a:schemeClr val="tx1"/>
          </a:solidFill>
          <a:tailEnd type="stealt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892970</xdr:colOff>
      <xdr:row>14</xdr:row>
      <xdr:rowOff>11905</xdr:rowOff>
    </xdr:from>
    <xdr:to>
      <xdr:col>3</xdr:col>
      <xdr:colOff>1178720</xdr:colOff>
      <xdr:row>15</xdr:row>
      <xdr:rowOff>142875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BDB7C5C7-CCEA-4CF2-8C43-179CBE4963E2}"/>
            </a:ext>
          </a:extLst>
        </xdr:cNvPr>
        <xdr:cNvCxnSpPr/>
      </xdr:nvCxnSpPr>
      <xdr:spPr>
        <a:xfrm flipV="1">
          <a:off x="2664620" y="3193255"/>
          <a:ext cx="285750" cy="321470"/>
        </a:xfrm>
        <a:prstGeom prst="straightConnector1">
          <a:avLst/>
        </a:prstGeom>
        <a:ln w="19050">
          <a:solidFill>
            <a:schemeClr val="tx1"/>
          </a:solidFill>
          <a:tailEnd type="stealt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4397158</xdr:colOff>
      <xdr:row>10</xdr:row>
      <xdr:rowOff>147366</xdr:rowOff>
    </xdr:from>
    <xdr:to>
      <xdr:col>3</xdr:col>
      <xdr:colOff>4400821</xdr:colOff>
      <xdr:row>12</xdr:row>
      <xdr:rowOff>197830</xdr:rowOff>
    </xdr:to>
    <xdr:cxnSp macro="">
      <xdr:nvCxnSpPr>
        <xdr:cNvPr id="4" name="Straight Arrow Connector 3">
          <a:extLst>
            <a:ext uri="{FF2B5EF4-FFF2-40B4-BE49-F238E27FC236}">
              <a16:creationId xmlns:a16="http://schemas.microsoft.com/office/drawing/2014/main" id="{71CFE0CE-4906-4672-940E-C4B85147AA38}"/>
            </a:ext>
          </a:extLst>
        </xdr:cNvPr>
        <xdr:cNvCxnSpPr/>
      </xdr:nvCxnSpPr>
      <xdr:spPr>
        <a:xfrm>
          <a:off x="6168808" y="2052366"/>
          <a:ext cx="3663" cy="431464"/>
        </a:xfrm>
        <a:prstGeom prst="straightConnector1">
          <a:avLst/>
        </a:prstGeom>
        <a:ln w="19050">
          <a:solidFill>
            <a:schemeClr val="tx1"/>
          </a:solidFill>
          <a:tailEnd type="stealt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2</xdr:col>
      <xdr:colOff>202406</xdr:colOff>
      <xdr:row>18</xdr:row>
      <xdr:rowOff>41670</xdr:rowOff>
    </xdr:from>
    <xdr:to>
      <xdr:col>3</xdr:col>
      <xdr:colOff>2628901</xdr:colOff>
      <xdr:row>22</xdr:row>
      <xdr:rowOff>3570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F25E30C0-EC6E-4878-B4B9-A86165C6F7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1125" y="3988592"/>
          <a:ext cx="3015854" cy="723900"/>
        </a:xfrm>
        <a:prstGeom prst="rect">
          <a:avLst/>
        </a:prstGeom>
      </xdr:spPr>
    </xdr:pic>
    <xdr:clientData/>
  </xdr:twoCellAnchor>
  <xdr:twoCellAnchor>
    <xdr:from>
      <xdr:col>2</xdr:col>
      <xdr:colOff>119061</xdr:colOff>
      <xdr:row>12</xdr:row>
      <xdr:rowOff>172641</xdr:rowOff>
    </xdr:from>
    <xdr:to>
      <xdr:col>2</xdr:col>
      <xdr:colOff>595311</xdr:colOff>
      <xdr:row>14</xdr:row>
      <xdr:rowOff>35718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CAB2DE04-4689-4EBF-B2C6-C0E838569010}"/>
            </a:ext>
          </a:extLst>
        </xdr:cNvPr>
        <xdr:cNvSpPr/>
      </xdr:nvSpPr>
      <xdr:spPr>
        <a:xfrm>
          <a:off x="1300161" y="2458641"/>
          <a:ext cx="476250" cy="75842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2000" b="1">
              <a:solidFill>
                <a:srgbClr val="FF0000"/>
              </a:solidFill>
            </a:rPr>
            <a:t>1</a:t>
          </a:r>
        </a:p>
        <a:p>
          <a:pPr algn="ctr"/>
          <a:r>
            <a:rPr lang="en-US" sz="2000" b="1">
              <a:solidFill>
                <a:srgbClr val="FF0000"/>
              </a:solidFill>
            </a:rPr>
            <a:t>2</a:t>
          </a:r>
        </a:p>
      </xdr:txBody>
    </xdr:sp>
    <xdr:clientData/>
  </xdr:twoCellAnchor>
  <xdr:twoCellAnchor>
    <xdr:from>
      <xdr:col>3</xdr:col>
      <xdr:colOff>2982696</xdr:colOff>
      <xdr:row>10</xdr:row>
      <xdr:rowOff>155698</xdr:rowOff>
    </xdr:from>
    <xdr:to>
      <xdr:col>3</xdr:col>
      <xdr:colOff>2986359</xdr:colOff>
      <xdr:row>13</xdr:row>
      <xdr:rowOff>3756</xdr:rowOff>
    </xdr:to>
    <xdr:cxnSp macro="">
      <xdr:nvCxnSpPr>
        <xdr:cNvPr id="7" name="Straight Arrow Connector 6">
          <a:extLst>
            <a:ext uri="{FF2B5EF4-FFF2-40B4-BE49-F238E27FC236}">
              <a16:creationId xmlns:a16="http://schemas.microsoft.com/office/drawing/2014/main" id="{440F617E-A0C4-45B2-986A-06D524281832}"/>
            </a:ext>
          </a:extLst>
        </xdr:cNvPr>
        <xdr:cNvCxnSpPr/>
      </xdr:nvCxnSpPr>
      <xdr:spPr>
        <a:xfrm>
          <a:off x="4754346" y="2060698"/>
          <a:ext cx="3663" cy="429083"/>
        </a:xfrm>
        <a:prstGeom prst="straightConnector1">
          <a:avLst/>
        </a:prstGeom>
        <a:ln w="19050">
          <a:solidFill>
            <a:schemeClr val="tx1"/>
          </a:solidFill>
          <a:tailEnd type="stealt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791766</xdr:colOff>
      <xdr:row>10</xdr:row>
      <xdr:rowOff>65485</xdr:rowOff>
    </xdr:from>
    <xdr:to>
      <xdr:col>3</xdr:col>
      <xdr:colOff>1214438</xdr:colOff>
      <xdr:row>12</xdr:row>
      <xdr:rowOff>190500</xdr:rowOff>
    </xdr:to>
    <xdr:cxnSp macro="">
      <xdr:nvCxnSpPr>
        <xdr:cNvPr id="8" name="Straight Arrow Connector 7">
          <a:extLst>
            <a:ext uri="{FF2B5EF4-FFF2-40B4-BE49-F238E27FC236}">
              <a16:creationId xmlns:a16="http://schemas.microsoft.com/office/drawing/2014/main" id="{84BC5CAD-E9E6-4E25-91B1-99DF2B10F2F6}"/>
            </a:ext>
          </a:extLst>
        </xdr:cNvPr>
        <xdr:cNvCxnSpPr/>
      </xdr:nvCxnSpPr>
      <xdr:spPr>
        <a:xfrm>
          <a:off x="2563416" y="1970485"/>
          <a:ext cx="422672" cy="506015"/>
        </a:xfrm>
        <a:prstGeom prst="straightConnector1">
          <a:avLst/>
        </a:prstGeom>
        <a:ln w="19050">
          <a:solidFill>
            <a:schemeClr val="tx1"/>
          </a:solidFill>
          <a:tailEnd type="stealt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5951</xdr:colOff>
      <xdr:row>7</xdr:row>
      <xdr:rowOff>39291</xdr:rowOff>
    </xdr:from>
    <xdr:to>
      <xdr:col>3</xdr:col>
      <xdr:colOff>1156917</xdr:colOff>
      <xdr:row>10</xdr:row>
      <xdr:rowOff>81329</xdr:rowOff>
    </xdr:to>
    <xdr:sp macro="" textlink="">
      <xdr:nvSpPr>
        <xdr:cNvPr id="9" name="Rectangle 8">
          <a:extLst>
            <a:ext uri="{FF2B5EF4-FFF2-40B4-BE49-F238E27FC236}">
              <a16:creationId xmlns:a16="http://schemas.microsoft.com/office/drawing/2014/main" id="{A58F0C85-5202-4053-A074-673023033FC6}"/>
            </a:ext>
          </a:extLst>
        </xdr:cNvPr>
        <xdr:cNvSpPr/>
      </xdr:nvSpPr>
      <xdr:spPr>
        <a:xfrm>
          <a:off x="1777601" y="1372791"/>
          <a:ext cx="1150966" cy="613538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 b="1" baseline="0">
              <a:solidFill>
                <a:schemeClr val="tx1"/>
              </a:solidFill>
            </a:rPr>
            <a:t>lookup_value</a:t>
          </a:r>
          <a:r>
            <a:rPr lang="en-US" sz="1100" baseline="0">
              <a:solidFill>
                <a:schemeClr val="tx1"/>
              </a:solidFill>
            </a:rPr>
            <a:t> argument =</a:t>
          </a:r>
          <a:br>
            <a:rPr lang="en-US" sz="1100" baseline="0">
              <a:solidFill>
                <a:schemeClr val="tx1"/>
              </a:solidFill>
            </a:rPr>
          </a:br>
          <a:r>
            <a:rPr lang="en-US" sz="1100" baseline="0">
              <a:solidFill>
                <a:schemeClr val="tx1"/>
              </a:solidFill>
            </a:rPr>
            <a:t>Item to lookup</a:t>
          </a:r>
        </a:p>
      </xdr:txBody>
    </xdr:sp>
    <xdr:clientData/>
  </xdr:twoCellAnchor>
  <xdr:twoCellAnchor>
    <xdr:from>
      <xdr:col>3</xdr:col>
      <xdr:colOff>1357317</xdr:colOff>
      <xdr:row>7</xdr:row>
      <xdr:rowOff>39291</xdr:rowOff>
    </xdr:from>
    <xdr:to>
      <xdr:col>3</xdr:col>
      <xdr:colOff>3363520</xdr:colOff>
      <xdr:row>12</xdr:row>
      <xdr:rowOff>75009</xdr:rowOff>
    </xdr:to>
    <xdr:sp macro="" textlink="">
      <xdr:nvSpPr>
        <xdr:cNvPr id="10" name="Rectangle 9">
          <a:extLst>
            <a:ext uri="{FF2B5EF4-FFF2-40B4-BE49-F238E27FC236}">
              <a16:creationId xmlns:a16="http://schemas.microsoft.com/office/drawing/2014/main" id="{2D7AA0AB-9A92-4115-9EDF-AE8AF6A545D2}"/>
            </a:ext>
          </a:extLst>
        </xdr:cNvPr>
        <xdr:cNvSpPr/>
      </xdr:nvSpPr>
      <xdr:spPr>
        <a:xfrm>
          <a:off x="3128967" y="1372791"/>
          <a:ext cx="2006203" cy="988218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 b="1" baseline="0">
              <a:solidFill>
                <a:schemeClr val="tx1"/>
              </a:solidFill>
            </a:rPr>
            <a:t>lookup_vector</a:t>
          </a:r>
          <a:r>
            <a:rPr lang="en-US" sz="1100" b="0" baseline="0">
              <a:solidFill>
                <a:schemeClr val="tx1"/>
              </a:solidFill>
            </a:rPr>
            <a:t> argument =</a:t>
          </a:r>
          <a:br>
            <a:rPr lang="en-US" sz="1100" b="0" baseline="0">
              <a:solidFill>
                <a:schemeClr val="tx1"/>
              </a:solidFill>
            </a:rPr>
          </a:br>
          <a:r>
            <a:rPr lang="en-US" sz="1100" b="0" baseline="0">
              <a:solidFill>
                <a:schemeClr val="tx1"/>
              </a:solidFill>
            </a:rPr>
            <a:t>search for lookup_value to yield a relative position. Can be a column or a row (not a table). Must be sorted A-Z</a:t>
          </a:r>
        </a:p>
      </xdr:txBody>
    </xdr:sp>
    <xdr:clientData/>
  </xdr:twoCellAnchor>
  <xdr:twoCellAnchor>
    <xdr:from>
      <xdr:col>3</xdr:col>
      <xdr:colOff>3557628</xdr:colOff>
      <xdr:row>7</xdr:row>
      <xdr:rowOff>39291</xdr:rowOff>
    </xdr:from>
    <xdr:to>
      <xdr:col>5</xdr:col>
      <xdr:colOff>232172</xdr:colOff>
      <xdr:row>12</xdr:row>
      <xdr:rowOff>77391</xdr:rowOff>
    </xdr:to>
    <xdr:sp macro="" textlink="">
      <xdr:nvSpPr>
        <xdr:cNvPr id="11" name="Rectangle 10">
          <a:extLst>
            <a:ext uri="{FF2B5EF4-FFF2-40B4-BE49-F238E27FC236}">
              <a16:creationId xmlns:a16="http://schemas.microsoft.com/office/drawing/2014/main" id="{A7EB72FD-13BB-4EA6-B6B6-FCBA4656F534}"/>
            </a:ext>
          </a:extLst>
        </xdr:cNvPr>
        <xdr:cNvSpPr/>
      </xdr:nvSpPr>
      <xdr:spPr>
        <a:xfrm>
          <a:off x="5329278" y="1372791"/>
          <a:ext cx="2522894" cy="990600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 b="1" baseline="0">
              <a:solidFill>
                <a:schemeClr val="tx1"/>
              </a:solidFill>
            </a:rPr>
            <a:t>[result_vector]</a:t>
          </a:r>
          <a:r>
            <a:rPr lang="en-US" sz="1100" b="0" baseline="0">
              <a:solidFill>
                <a:schemeClr val="tx1"/>
              </a:solidFill>
            </a:rPr>
            <a:t> relative position from lookup_array is used to retrieve item from [result_array]. Can be a column or a row (not a table). Does not have to have same orientation as lookup_vector</a:t>
          </a:r>
        </a:p>
      </xdr:txBody>
    </xdr:sp>
    <xdr:clientData/>
  </xdr:twoCellAnchor>
  <xdr:twoCellAnchor>
    <xdr:from>
      <xdr:col>3</xdr:col>
      <xdr:colOff>2319328</xdr:colOff>
      <xdr:row>14</xdr:row>
      <xdr:rowOff>122268</xdr:rowOff>
    </xdr:from>
    <xdr:to>
      <xdr:col>3</xdr:col>
      <xdr:colOff>4441033</xdr:colOff>
      <xdr:row>17</xdr:row>
      <xdr:rowOff>23450</xdr:rowOff>
    </xdr:to>
    <xdr:sp macro="" textlink="">
      <xdr:nvSpPr>
        <xdr:cNvPr id="12" name="Rectangle 11">
          <a:extLst>
            <a:ext uri="{FF2B5EF4-FFF2-40B4-BE49-F238E27FC236}">
              <a16:creationId xmlns:a16="http://schemas.microsoft.com/office/drawing/2014/main" id="{357357E3-2343-449E-93AA-06A8AD826861}"/>
            </a:ext>
          </a:extLst>
        </xdr:cNvPr>
        <xdr:cNvSpPr/>
      </xdr:nvSpPr>
      <xdr:spPr>
        <a:xfrm>
          <a:off x="4090978" y="3303618"/>
          <a:ext cx="2121705" cy="472682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 b="1" baseline="0">
              <a:solidFill>
                <a:schemeClr val="tx1"/>
              </a:solidFill>
            </a:rPr>
            <a:t>array</a:t>
          </a:r>
          <a:r>
            <a:rPr lang="en-US" sz="1100" baseline="0">
              <a:solidFill>
                <a:schemeClr val="tx1"/>
              </a:solidFill>
            </a:rPr>
            <a:t> argument = lookup table.</a:t>
          </a:r>
        </a:p>
        <a:p>
          <a:pPr algn="l"/>
          <a:r>
            <a:rPr lang="en-US" sz="1100" baseline="0">
              <a:solidFill>
                <a:schemeClr val="tx1"/>
              </a:solidFill>
            </a:rPr>
            <a:t>First column must be sorted A-Z</a:t>
          </a:r>
        </a:p>
      </xdr:txBody>
    </xdr:sp>
    <xdr:clientData/>
  </xdr:twoCellAnchor>
  <xdr:twoCellAnchor>
    <xdr:from>
      <xdr:col>3</xdr:col>
      <xdr:colOff>3570</xdr:colOff>
      <xdr:row>14</xdr:row>
      <xdr:rowOff>122268</xdr:rowOff>
    </xdr:from>
    <xdr:to>
      <xdr:col>3</xdr:col>
      <xdr:colOff>1666875</xdr:colOff>
      <xdr:row>17</xdr:row>
      <xdr:rowOff>26256</xdr:rowOff>
    </xdr:to>
    <xdr:sp macro="" textlink="">
      <xdr:nvSpPr>
        <xdr:cNvPr id="13" name="Rectangle 12">
          <a:extLst>
            <a:ext uri="{FF2B5EF4-FFF2-40B4-BE49-F238E27FC236}">
              <a16:creationId xmlns:a16="http://schemas.microsoft.com/office/drawing/2014/main" id="{6F458C6B-0D58-444A-A6BB-EF1BEBB1EE76}"/>
            </a:ext>
          </a:extLst>
        </xdr:cNvPr>
        <xdr:cNvSpPr/>
      </xdr:nvSpPr>
      <xdr:spPr>
        <a:xfrm>
          <a:off x="1775220" y="3303618"/>
          <a:ext cx="1663305" cy="475488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 b="1" baseline="0">
              <a:solidFill>
                <a:schemeClr val="tx1"/>
              </a:solidFill>
            </a:rPr>
            <a:t>lookup_value</a:t>
          </a:r>
          <a:r>
            <a:rPr lang="en-US" sz="1100" baseline="0">
              <a:solidFill>
                <a:schemeClr val="tx1"/>
              </a:solidFill>
            </a:rPr>
            <a:t> argument =</a:t>
          </a:r>
          <a:br>
            <a:rPr lang="en-US" sz="1100" baseline="0">
              <a:solidFill>
                <a:schemeClr val="tx1"/>
              </a:solidFill>
            </a:rPr>
          </a:br>
          <a:r>
            <a:rPr lang="en-US" sz="1100" baseline="0">
              <a:solidFill>
                <a:schemeClr val="tx1"/>
              </a:solidFill>
            </a:rPr>
            <a:t>Item to lookup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13396</xdr:colOff>
      <xdr:row>14</xdr:row>
      <xdr:rowOff>142144</xdr:rowOff>
    </xdr:from>
    <xdr:to>
      <xdr:col>20</xdr:col>
      <xdr:colOff>588664</xdr:colOff>
      <xdr:row>21</xdr:row>
      <xdr:rowOff>160365</xdr:rowOff>
    </xdr:to>
    <xdr:pic>
      <xdr:nvPicPr>
        <xdr:cNvPr id="3" name="Picture 2" descr="Graphical user interface, text, application, email, website&#10;&#10;Description automatically generated">
          <a:extLst>
            <a:ext uri="{FF2B5EF4-FFF2-40B4-BE49-F238E27FC236}">
              <a16:creationId xmlns:a16="http://schemas.microsoft.com/office/drawing/2014/main" id="{D69B7B03-3CE0-582A-8087-D5B0801BEB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15358" y="2809144"/>
          <a:ext cx="7770306" cy="1351721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82</xdr:col>
      <xdr:colOff>61003</xdr:colOff>
      <xdr:row>32</xdr:row>
      <xdr:rowOff>217852</xdr:rowOff>
    </xdr:from>
    <xdr:to>
      <xdr:col>94</xdr:col>
      <xdr:colOff>1249417</xdr:colOff>
      <xdr:row>33</xdr:row>
      <xdr:rowOff>1742988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DBA1A81-3969-4FF5-B334-678E3BC837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144078" y="8247427"/>
          <a:ext cx="8503614" cy="3477761"/>
        </a:xfrm>
        <a:prstGeom prst="rect">
          <a:avLst/>
        </a:prstGeom>
      </xdr:spPr>
    </xdr:pic>
    <xdr:clientData/>
  </xdr:twoCellAnchor>
  <xdr:twoCellAnchor editAs="oneCell">
    <xdr:from>
      <xdr:col>81</xdr:col>
      <xdr:colOff>228600</xdr:colOff>
      <xdr:row>34</xdr:row>
      <xdr:rowOff>1285307</xdr:rowOff>
    </xdr:from>
    <xdr:to>
      <xdr:col>89</xdr:col>
      <xdr:colOff>419100</xdr:colOff>
      <xdr:row>36</xdr:row>
      <xdr:rowOff>214916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A6BC985-DA0C-4858-AB58-6224DB570B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702075" y="13296332"/>
          <a:ext cx="5067300" cy="5035134"/>
        </a:xfrm>
        <a:prstGeom prst="rect">
          <a:avLst/>
        </a:prstGeom>
      </xdr:spPr>
    </xdr:pic>
    <xdr:clientData/>
  </xdr:twoCellAnchor>
  <xdr:twoCellAnchor editAs="oneCell">
    <xdr:from>
      <xdr:col>29</xdr:col>
      <xdr:colOff>690563</xdr:colOff>
      <xdr:row>143</xdr:row>
      <xdr:rowOff>0</xdr:rowOff>
    </xdr:from>
    <xdr:to>
      <xdr:col>37</xdr:col>
      <xdr:colOff>1238249</xdr:colOff>
      <xdr:row>163</xdr:row>
      <xdr:rowOff>714376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E81A954E-3193-4C30-8930-87BA4816BA4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5" t="11154" r="6211" b="8846"/>
        <a:stretch/>
      </xdr:blipFill>
      <xdr:spPr>
        <a:xfrm>
          <a:off x="19045238" y="91049475"/>
          <a:ext cx="6824661" cy="4962526"/>
        </a:xfrm>
        <a:prstGeom prst="rect">
          <a:avLst/>
        </a:prstGeom>
      </xdr:spPr>
    </xdr:pic>
    <xdr:clientData/>
  </xdr:twoCellAnchor>
  <xdr:twoCellAnchor>
    <xdr:from>
      <xdr:col>57</xdr:col>
      <xdr:colOff>95250</xdr:colOff>
      <xdr:row>150</xdr:row>
      <xdr:rowOff>142874</xdr:rowOff>
    </xdr:from>
    <xdr:to>
      <xdr:col>63</xdr:col>
      <xdr:colOff>0</xdr:colOff>
      <xdr:row>165</xdr:row>
      <xdr:rowOff>119063</xdr:rowOff>
    </xdr:to>
    <xdr:grpSp>
      <xdr:nvGrpSpPr>
        <xdr:cNvPr id="5" name="Group 4">
          <a:extLst>
            <a:ext uri="{FF2B5EF4-FFF2-40B4-BE49-F238E27FC236}">
              <a16:creationId xmlns:a16="http://schemas.microsoft.com/office/drawing/2014/main" id="{5F4CA908-01BA-4298-820C-C1F9ACAC6FCD}"/>
            </a:ext>
          </a:extLst>
        </xdr:cNvPr>
        <xdr:cNvGrpSpPr/>
      </xdr:nvGrpSpPr>
      <xdr:grpSpPr>
        <a:xfrm>
          <a:off x="41776650" y="93297374"/>
          <a:ext cx="3562350" cy="4243389"/>
          <a:chOff x="29122687" y="11191875"/>
          <a:chExt cx="5072063" cy="5072063"/>
        </a:xfrm>
      </xdr:grpSpPr>
      <xdr:sp macro="" textlink="">
        <xdr:nvSpPr>
          <xdr:cNvPr id="6" name="Oval 5">
            <a:extLst>
              <a:ext uri="{FF2B5EF4-FFF2-40B4-BE49-F238E27FC236}">
                <a16:creationId xmlns:a16="http://schemas.microsoft.com/office/drawing/2014/main" id="{D9E6AC49-1036-BA14-DB65-D0D254789C8C}"/>
              </a:ext>
            </a:extLst>
          </xdr:cNvPr>
          <xdr:cNvSpPr/>
        </xdr:nvSpPr>
        <xdr:spPr>
          <a:xfrm>
            <a:off x="29122687" y="11191875"/>
            <a:ext cx="5072063" cy="5072063"/>
          </a:xfrm>
          <a:prstGeom prst="ellipse">
            <a:avLst/>
          </a:prstGeom>
          <a:solidFill>
            <a:srgbClr val="002060"/>
          </a:solidFill>
          <a:ln>
            <a:solidFill>
              <a:srgbClr val="00206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US" sz="1100"/>
          </a:p>
        </xdr:txBody>
      </xdr:sp>
      <xdr:pic>
        <xdr:nvPicPr>
          <xdr:cNvPr id="7" name="Picture 6">
            <a:extLst>
              <a:ext uri="{FF2B5EF4-FFF2-40B4-BE49-F238E27FC236}">
                <a16:creationId xmlns:a16="http://schemas.microsoft.com/office/drawing/2014/main" id="{3927B376-4EEB-9DA1-0F5E-0BE08A3C20A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9289375" y="13045216"/>
            <a:ext cx="4830923" cy="1337533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>
    <xdr:from>
      <xdr:col>76</xdr:col>
      <xdr:colOff>440398</xdr:colOff>
      <xdr:row>33</xdr:row>
      <xdr:rowOff>1225772</xdr:rowOff>
    </xdr:from>
    <xdr:to>
      <xdr:col>91</xdr:col>
      <xdr:colOff>304800</xdr:colOff>
      <xdr:row>38</xdr:row>
      <xdr:rowOff>1409700</xdr:rowOff>
    </xdr:to>
    <xdr:grpSp>
      <xdr:nvGrpSpPr>
        <xdr:cNvPr id="8" name="Group 7">
          <a:extLst>
            <a:ext uri="{FF2B5EF4-FFF2-40B4-BE49-F238E27FC236}">
              <a16:creationId xmlns:a16="http://schemas.microsoft.com/office/drawing/2014/main" id="{29E53947-9472-4081-8945-1D44D158D536}"/>
            </a:ext>
          </a:extLst>
        </xdr:cNvPr>
        <xdr:cNvGrpSpPr/>
      </xdr:nvGrpSpPr>
      <xdr:grpSpPr>
        <a:xfrm>
          <a:off x="53704198" y="11207972"/>
          <a:ext cx="9008402" cy="9518428"/>
          <a:chOff x="29122687" y="11191875"/>
          <a:chExt cx="5072063" cy="5072063"/>
        </a:xfrm>
      </xdr:grpSpPr>
      <xdr:sp macro="" textlink="">
        <xdr:nvSpPr>
          <xdr:cNvPr id="9" name="Oval 8">
            <a:extLst>
              <a:ext uri="{FF2B5EF4-FFF2-40B4-BE49-F238E27FC236}">
                <a16:creationId xmlns:a16="http://schemas.microsoft.com/office/drawing/2014/main" id="{19491981-98AE-3CD5-FAD8-F3E7EF8FC01E}"/>
              </a:ext>
            </a:extLst>
          </xdr:cNvPr>
          <xdr:cNvSpPr/>
        </xdr:nvSpPr>
        <xdr:spPr>
          <a:xfrm>
            <a:off x="29122687" y="11191875"/>
            <a:ext cx="5072063" cy="5072063"/>
          </a:xfrm>
          <a:prstGeom prst="ellipse">
            <a:avLst/>
          </a:prstGeom>
          <a:solidFill>
            <a:srgbClr val="002060"/>
          </a:solidFill>
          <a:ln>
            <a:solidFill>
              <a:srgbClr val="00206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US" sz="1100"/>
          </a:p>
        </xdr:txBody>
      </xdr:sp>
      <xdr:pic>
        <xdr:nvPicPr>
          <xdr:cNvPr id="10" name="Picture 9">
            <a:extLst>
              <a:ext uri="{FF2B5EF4-FFF2-40B4-BE49-F238E27FC236}">
                <a16:creationId xmlns:a16="http://schemas.microsoft.com/office/drawing/2014/main" id="{42C99BD8-070E-5507-AD72-47774FEAAB82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9289375" y="13045216"/>
            <a:ext cx="4830923" cy="1337533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 editAs="oneCell">
    <xdr:from>
      <xdr:col>42</xdr:col>
      <xdr:colOff>0</xdr:colOff>
      <xdr:row>81</xdr:row>
      <xdr:rowOff>0</xdr:rowOff>
    </xdr:from>
    <xdr:to>
      <xdr:col>48</xdr:col>
      <xdr:colOff>514352</xdr:colOff>
      <xdr:row>87</xdr:row>
      <xdr:rowOff>652880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76C7A3F3-1D28-4921-BD52-873391482B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308550" y="47529750"/>
          <a:ext cx="4562477" cy="4710530"/>
        </a:xfrm>
        <a:prstGeom prst="rect">
          <a:avLst/>
        </a:prstGeom>
      </xdr:spPr>
    </xdr:pic>
    <xdr:clientData/>
  </xdr:twoCellAnchor>
  <xdr:twoCellAnchor editAs="oneCell">
    <xdr:from>
      <xdr:col>199</xdr:col>
      <xdr:colOff>474627</xdr:colOff>
      <xdr:row>80</xdr:row>
      <xdr:rowOff>393448</xdr:rowOff>
    </xdr:from>
    <xdr:to>
      <xdr:col>258</xdr:col>
      <xdr:colOff>444861</xdr:colOff>
      <xdr:row>109</xdr:row>
      <xdr:rowOff>705978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C28F4801-E9A5-48EE-BB2C-645EE24452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309902" y="47246923"/>
          <a:ext cx="35936634" cy="19924505"/>
        </a:xfrm>
        <a:prstGeom prst="rect">
          <a:avLst/>
        </a:prstGeom>
      </xdr:spPr>
    </xdr:pic>
    <xdr:clientData/>
  </xdr:twoCellAnchor>
  <xdr:twoCellAnchor editAs="oneCell">
    <xdr:from>
      <xdr:col>63</xdr:col>
      <xdr:colOff>437341</xdr:colOff>
      <xdr:row>56</xdr:row>
      <xdr:rowOff>656897</xdr:rowOff>
    </xdr:from>
    <xdr:to>
      <xdr:col>79</xdr:col>
      <xdr:colOff>415396</xdr:colOff>
      <xdr:row>65</xdr:row>
      <xdr:rowOff>65690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2149F267-DB49-4667-95B9-6A18BC8455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938016" y="31279772"/>
          <a:ext cx="9731655" cy="5495268"/>
        </a:xfrm>
        <a:prstGeom prst="rect">
          <a:avLst/>
        </a:prstGeom>
      </xdr:spPr>
    </xdr:pic>
    <xdr:clientData/>
  </xdr:twoCellAnchor>
  <xdr:twoCellAnchor editAs="oneCell">
    <xdr:from>
      <xdr:col>75</xdr:col>
      <xdr:colOff>262757</xdr:colOff>
      <xdr:row>71</xdr:row>
      <xdr:rowOff>197068</xdr:rowOff>
    </xdr:from>
    <xdr:to>
      <xdr:col>91</xdr:col>
      <xdr:colOff>336330</xdr:colOff>
      <xdr:row>79</xdr:row>
      <xdr:rowOff>513751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7E9B0009-AF26-4426-A128-C116E385BB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078632" y="40964068"/>
          <a:ext cx="9827173" cy="5726883"/>
        </a:xfrm>
        <a:prstGeom prst="rect">
          <a:avLst/>
        </a:prstGeom>
      </xdr:spPr>
    </xdr:pic>
    <xdr:clientData/>
  </xdr:twoCellAnchor>
  <xdr:twoCellAnchor editAs="oneCell">
    <xdr:from>
      <xdr:col>35</xdr:col>
      <xdr:colOff>361292</xdr:colOff>
      <xdr:row>59</xdr:row>
      <xdr:rowOff>581680</xdr:rowOff>
    </xdr:from>
    <xdr:to>
      <xdr:col>44</xdr:col>
      <xdr:colOff>433224</xdr:colOff>
      <xdr:row>68</xdr:row>
      <xdr:rowOff>87864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F10AC491-96DB-4F4F-85F0-D4FF52974B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02192" y="33233380"/>
          <a:ext cx="9549307" cy="559265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68</xdr:row>
      <xdr:rowOff>32844</xdr:rowOff>
    </xdr:from>
    <xdr:to>
      <xdr:col>15</xdr:col>
      <xdr:colOff>262758</xdr:colOff>
      <xdr:row>76</xdr:row>
      <xdr:rowOff>391313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9725E616-F15D-4E4B-8E6C-8C239A783C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8771019"/>
          <a:ext cx="9406758" cy="5768669"/>
        </a:xfrm>
        <a:prstGeom prst="rect">
          <a:avLst/>
        </a:prstGeom>
      </xdr:spPr>
    </xdr:pic>
    <xdr:clientData/>
  </xdr:twoCellAnchor>
  <xdr:twoCellAnchor editAs="oneCell">
    <xdr:from>
      <xdr:col>28</xdr:col>
      <xdr:colOff>0</xdr:colOff>
      <xdr:row>73</xdr:row>
      <xdr:rowOff>65691</xdr:rowOff>
    </xdr:from>
    <xdr:to>
      <xdr:col>39</xdr:col>
      <xdr:colOff>11460</xdr:colOff>
      <xdr:row>81</xdr:row>
      <xdr:rowOff>229916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9AEDA160-1C75-4D81-A6F0-74A8B5EC9B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630775" y="42185241"/>
          <a:ext cx="9822210" cy="5574425"/>
        </a:xfrm>
        <a:prstGeom prst="rect">
          <a:avLst/>
        </a:prstGeom>
      </xdr:spPr>
    </xdr:pic>
    <xdr:clientData/>
  </xdr:twoCellAnchor>
  <xdr:twoCellAnchor editAs="oneCell">
    <xdr:from>
      <xdr:col>40</xdr:col>
      <xdr:colOff>98533</xdr:colOff>
      <xdr:row>73</xdr:row>
      <xdr:rowOff>65691</xdr:rowOff>
    </xdr:from>
    <xdr:to>
      <xdr:col>55</xdr:col>
      <xdr:colOff>51702</xdr:colOff>
      <xdr:row>81</xdr:row>
      <xdr:rowOff>164226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8BDD8343-C0F5-49D1-B741-E45B2CC351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806883" y="42185241"/>
          <a:ext cx="9868694" cy="5508735"/>
        </a:xfrm>
        <a:prstGeom prst="rect">
          <a:avLst/>
        </a:prstGeom>
      </xdr:spPr>
    </xdr:pic>
    <xdr:clientData/>
  </xdr:twoCellAnchor>
  <xdr:twoCellAnchor editAs="oneCell">
    <xdr:from>
      <xdr:col>11</xdr:col>
      <xdr:colOff>361291</xdr:colOff>
      <xdr:row>77</xdr:row>
      <xdr:rowOff>131380</xdr:rowOff>
    </xdr:from>
    <xdr:to>
      <xdr:col>23</xdr:col>
      <xdr:colOff>399391</xdr:colOff>
      <xdr:row>85</xdr:row>
      <xdr:rowOff>390497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ACE2508B-0334-4FFF-86E6-D35BD348EC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66891" y="44956030"/>
          <a:ext cx="9391650" cy="5669317"/>
        </a:xfrm>
        <a:prstGeom prst="rect">
          <a:avLst/>
        </a:prstGeom>
      </xdr:spPr>
    </xdr:pic>
    <xdr:clientData/>
  </xdr:twoCellAnchor>
  <xdr:twoCellAnchor editAs="oneCell">
    <xdr:from>
      <xdr:col>57</xdr:col>
      <xdr:colOff>262759</xdr:colOff>
      <xdr:row>73</xdr:row>
      <xdr:rowOff>65691</xdr:rowOff>
    </xdr:from>
    <xdr:to>
      <xdr:col>73</xdr:col>
      <xdr:colOff>336332</xdr:colOff>
      <xdr:row>81</xdr:row>
      <xdr:rowOff>373399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86EC548B-A932-4CFA-AB31-188C279D7A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105834" y="42185241"/>
          <a:ext cx="9827173" cy="5717908"/>
        </a:xfrm>
        <a:prstGeom prst="rect">
          <a:avLst/>
        </a:prstGeom>
      </xdr:spPr>
    </xdr:pic>
    <xdr:clientData/>
  </xdr:twoCellAnchor>
  <xdr:twoCellAnchor editAs="oneCell">
    <xdr:from>
      <xdr:col>82</xdr:col>
      <xdr:colOff>495300</xdr:colOff>
      <xdr:row>38</xdr:row>
      <xdr:rowOff>260441</xdr:rowOff>
    </xdr:from>
    <xdr:to>
      <xdr:col>96</xdr:col>
      <xdr:colOff>76200</xdr:colOff>
      <xdr:row>51</xdr:row>
      <xdr:rowOff>455257</xdr:rowOff>
    </xdr:to>
    <xdr:pic>
      <xdr:nvPicPr>
        <xdr:cNvPr id="21" name="Picture 20" descr="Icon&#10;&#10;Description automatically generated">
          <a:extLst>
            <a:ext uri="{FF2B5EF4-FFF2-40B4-BE49-F238E27FC236}">
              <a16:creationId xmlns:a16="http://schemas.microsoft.com/office/drawing/2014/main" id="{AD8A520A-AF63-40D9-BB87-4B0FBAA0F73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7455"/>
        <a:stretch/>
      </xdr:blipFill>
      <xdr:spPr>
        <a:xfrm>
          <a:off x="55578375" y="19548566"/>
          <a:ext cx="11544300" cy="9595991"/>
        </a:xfrm>
        <a:prstGeom prst="rect">
          <a:avLst/>
        </a:prstGeom>
      </xdr:spPr>
    </xdr:pic>
    <xdr:clientData/>
  </xdr:twoCellAnchor>
  <xdr:twoCellAnchor editAs="oneCell">
    <xdr:from>
      <xdr:col>9</xdr:col>
      <xdr:colOff>114300</xdr:colOff>
      <xdr:row>51</xdr:row>
      <xdr:rowOff>76200</xdr:rowOff>
    </xdr:from>
    <xdr:to>
      <xdr:col>16</xdr:col>
      <xdr:colOff>339379</xdr:colOff>
      <xdr:row>55</xdr:row>
      <xdr:rowOff>136064</xdr:rowOff>
    </xdr:to>
    <xdr:pic>
      <xdr:nvPicPr>
        <xdr:cNvPr id="22" name="Picture 21" descr="A blue sign with white text&#10;&#10;Description automatically generated with medium confidence">
          <a:extLst>
            <a:ext uri="{FF2B5EF4-FFF2-40B4-BE49-F238E27FC236}">
              <a16:creationId xmlns:a16="http://schemas.microsoft.com/office/drawing/2014/main" id="{2BDA72CB-967E-496D-B8A9-72E0054CBC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00700" y="28765500"/>
          <a:ext cx="4492279" cy="1793414"/>
        </a:xfrm>
        <a:prstGeom prst="rect">
          <a:avLst/>
        </a:prstGeom>
      </xdr:spPr>
    </xdr:pic>
    <xdr:clientData/>
  </xdr:twoCellAnchor>
  <xdr:twoCellAnchor editAs="oneCell">
    <xdr:from>
      <xdr:col>14</xdr:col>
      <xdr:colOff>533400</xdr:colOff>
      <xdr:row>29</xdr:row>
      <xdr:rowOff>152400</xdr:rowOff>
    </xdr:from>
    <xdr:to>
      <xdr:col>58</xdr:col>
      <xdr:colOff>571500</xdr:colOff>
      <xdr:row>32</xdr:row>
      <xdr:rowOff>228600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1F5B5B13-827D-4A79-BC4B-6B8BA55894A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245"/>
        <a:stretch/>
      </xdr:blipFill>
      <xdr:spPr bwMode="auto">
        <a:xfrm>
          <a:off x="9067800" y="5676900"/>
          <a:ext cx="33747075" cy="2581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68</xdr:col>
      <xdr:colOff>304800</xdr:colOff>
      <xdr:row>38</xdr:row>
      <xdr:rowOff>457200</xdr:rowOff>
    </xdr:from>
    <xdr:to>
      <xdr:col>72</xdr:col>
      <xdr:colOff>266700</xdr:colOff>
      <xdr:row>39</xdr:row>
      <xdr:rowOff>1409700</xdr:rowOff>
    </xdr:to>
    <xdr:pic>
      <xdr:nvPicPr>
        <xdr:cNvPr id="24" name="Picture 23" descr="Icon&#10;&#10;Description automatically generated with medium confidence">
          <a:extLst>
            <a:ext uri="{FF2B5EF4-FFF2-40B4-BE49-F238E27FC236}">
              <a16:creationId xmlns:a16="http://schemas.microsoft.com/office/drawing/2014/main" id="{4754842D-82CC-4194-8E59-88E65AAB68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853475" y="19745325"/>
          <a:ext cx="2400300" cy="2409825"/>
        </a:xfrm>
        <a:prstGeom prst="rect">
          <a:avLst/>
        </a:prstGeom>
      </xdr:spPr>
    </xdr:pic>
    <xdr:clientData/>
  </xdr:twoCellAnchor>
  <xdr:twoCellAnchor editAs="oneCell">
    <xdr:from>
      <xdr:col>51</xdr:col>
      <xdr:colOff>190501</xdr:colOff>
      <xdr:row>33</xdr:row>
      <xdr:rowOff>45641</xdr:rowOff>
    </xdr:from>
    <xdr:to>
      <xdr:col>66</xdr:col>
      <xdr:colOff>587387</xdr:colOff>
      <xdr:row>40</xdr:row>
      <xdr:rowOff>685800</xdr:rowOff>
    </xdr:to>
    <xdr:pic>
      <xdr:nvPicPr>
        <xdr:cNvPr id="25" name="Picture 24" descr="A person's face with glasses&#10;&#10;Description automatically generated with medium confidence">
          <a:extLst>
            <a:ext uri="{FF2B5EF4-FFF2-40B4-BE49-F238E27FC236}">
              <a16:creationId xmlns:a16="http://schemas.microsoft.com/office/drawing/2014/main" id="{8B4A6748-E9D5-4C07-A655-4E33E077DB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375976" y="10027841"/>
          <a:ext cx="9540886" cy="12860734"/>
        </a:xfrm>
        <a:prstGeom prst="rect">
          <a:avLst/>
        </a:prstGeom>
      </xdr:spPr>
    </xdr:pic>
    <xdr:clientData/>
  </xdr:twoCellAnchor>
  <xdr:twoCellAnchor editAs="oneCell">
    <xdr:from>
      <xdr:col>82</xdr:col>
      <xdr:colOff>381000</xdr:colOff>
      <xdr:row>33</xdr:row>
      <xdr:rowOff>609600</xdr:rowOff>
    </xdr:from>
    <xdr:to>
      <xdr:col>94</xdr:col>
      <xdr:colOff>3048000</xdr:colOff>
      <xdr:row>43</xdr:row>
      <xdr:rowOff>44820</xdr:rowOff>
    </xdr:to>
    <xdr:pic>
      <xdr:nvPicPr>
        <xdr:cNvPr id="26" name="Picture 25" descr="A person wearing a hat and holding up the middle finger&#10;&#10;Description automatically generated with medium confidence">
          <a:extLst>
            <a:ext uri="{FF2B5EF4-FFF2-40B4-BE49-F238E27FC236}">
              <a16:creationId xmlns:a16="http://schemas.microsoft.com/office/drawing/2014/main" id="{E6813E0A-ED19-4515-AA4F-9D30F4B5CE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464075" y="10591800"/>
          <a:ext cx="9982200" cy="13970370"/>
        </a:xfrm>
        <a:prstGeom prst="rect">
          <a:avLst/>
        </a:prstGeom>
      </xdr:spPr>
    </xdr:pic>
    <xdr:clientData/>
  </xdr:twoCellAnchor>
  <xdr:twoCellAnchor editAs="oneCell">
    <xdr:from>
      <xdr:col>74</xdr:col>
      <xdr:colOff>585787</xdr:colOff>
      <xdr:row>34</xdr:row>
      <xdr:rowOff>3562350</xdr:rowOff>
    </xdr:from>
    <xdr:to>
      <xdr:col>81</xdr:col>
      <xdr:colOff>71971</xdr:colOff>
      <xdr:row>37</xdr:row>
      <xdr:rowOff>266700</xdr:rowOff>
    </xdr:to>
    <xdr:pic>
      <xdr:nvPicPr>
        <xdr:cNvPr id="27" name="Picture 26" descr="Icon&#10;&#10;Description automatically generated with medium confidence">
          <a:extLst>
            <a:ext uri="{FF2B5EF4-FFF2-40B4-BE49-F238E27FC236}">
              <a16:creationId xmlns:a16="http://schemas.microsoft.com/office/drawing/2014/main" id="{D760AD4C-643E-420B-AA74-C1D926E037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792062" y="15573375"/>
          <a:ext cx="3753384" cy="3686175"/>
        </a:xfrm>
        <a:prstGeom prst="rect">
          <a:avLst/>
        </a:prstGeom>
      </xdr:spPr>
    </xdr:pic>
    <xdr:clientData/>
  </xdr:twoCellAnchor>
  <xdr:twoCellAnchor editAs="oneCell">
    <xdr:from>
      <xdr:col>75</xdr:col>
      <xdr:colOff>457200</xdr:colOff>
      <xdr:row>31</xdr:row>
      <xdr:rowOff>1485900</xdr:rowOff>
    </xdr:from>
    <xdr:to>
      <xdr:col>125</xdr:col>
      <xdr:colOff>352425</xdr:colOff>
      <xdr:row>33</xdr:row>
      <xdr:rowOff>1333500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7D8CF8DA-3562-4430-ABE1-C9842EEBDD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273075" y="7572375"/>
          <a:ext cx="33804225" cy="3743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266700</xdr:colOff>
      <xdr:row>33</xdr:row>
      <xdr:rowOff>1919287</xdr:rowOff>
    </xdr:from>
    <xdr:to>
      <xdr:col>79</xdr:col>
      <xdr:colOff>63436</xdr:colOff>
      <xdr:row>35</xdr:row>
      <xdr:rowOff>426562</xdr:rowOff>
    </xdr:to>
    <xdr:pic>
      <xdr:nvPicPr>
        <xdr:cNvPr id="29" name="Picture 28" descr="Icon&#10;&#10;Description automatically generated">
          <a:extLst>
            <a:ext uri="{FF2B5EF4-FFF2-40B4-BE49-F238E27FC236}">
              <a16:creationId xmlns:a16="http://schemas.microsoft.com/office/drawing/2014/main" id="{D1D45356-3181-4A5A-AA60-2E8D53FD2B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034575" y="11901487"/>
          <a:ext cx="5283136" cy="4327050"/>
        </a:xfrm>
        <a:prstGeom prst="rect">
          <a:avLst/>
        </a:prstGeom>
      </xdr:spPr>
    </xdr:pic>
    <xdr:clientData/>
  </xdr:twoCellAnchor>
  <xdr:twoCellAnchor editAs="oneCell">
    <xdr:from>
      <xdr:col>39</xdr:col>
      <xdr:colOff>856343</xdr:colOff>
      <xdr:row>35</xdr:row>
      <xdr:rowOff>800100</xdr:rowOff>
    </xdr:from>
    <xdr:to>
      <xdr:col>49</xdr:col>
      <xdr:colOff>76199</xdr:colOff>
      <xdr:row>40</xdr:row>
      <xdr:rowOff>685800</xdr:rowOff>
    </xdr:to>
    <xdr:pic>
      <xdr:nvPicPr>
        <xdr:cNvPr id="30" name="Picture 29" descr="Icon&#10;&#10;Description automatically generated">
          <a:extLst>
            <a:ext uri="{FF2B5EF4-FFF2-40B4-BE49-F238E27FC236}">
              <a16:creationId xmlns:a16="http://schemas.microsoft.com/office/drawing/2014/main" id="{E1F8398A-F1A4-4DDD-8100-6BB92AE304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117143" y="16611600"/>
          <a:ext cx="6763656" cy="6286500"/>
        </a:xfrm>
        <a:prstGeom prst="rect">
          <a:avLst/>
        </a:prstGeom>
      </xdr:spPr>
    </xdr:pic>
    <xdr:clientData/>
  </xdr:twoCellAnchor>
  <xdr:twoCellAnchor editAs="oneCell">
    <xdr:from>
      <xdr:col>43</xdr:col>
      <xdr:colOff>125922</xdr:colOff>
      <xdr:row>58</xdr:row>
      <xdr:rowOff>623105</xdr:rowOff>
    </xdr:from>
    <xdr:to>
      <xdr:col>66</xdr:col>
      <xdr:colOff>369363</xdr:colOff>
      <xdr:row>64</xdr:row>
      <xdr:rowOff>630806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195C161E-9F46-458A-A33D-5CCF29641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272922" y="32589005"/>
          <a:ext cx="14264241" cy="4122501"/>
        </a:xfrm>
        <a:prstGeom prst="rect">
          <a:avLst/>
        </a:prstGeom>
        <a:solidFill>
          <a:schemeClr val="bg1"/>
        </a:solidFill>
        <a:ln w="85725">
          <a:solidFill>
            <a:schemeClr val="tx1"/>
          </a:solidFill>
        </a:ln>
      </xdr:spPr>
    </xdr:pic>
    <xdr:clientData/>
  </xdr:twoCellAnchor>
  <xdr:twoCellAnchor editAs="oneCell">
    <xdr:from>
      <xdr:col>18</xdr:col>
      <xdr:colOff>84951</xdr:colOff>
      <xdr:row>49</xdr:row>
      <xdr:rowOff>36632</xdr:rowOff>
    </xdr:from>
    <xdr:to>
      <xdr:col>36</xdr:col>
      <xdr:colOff>806336</xdr:colOff>
      <xdr:row>55</xdr:row>
      <xdr:rowOff>121582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414505C4-D6D2-47BA-A632-3E66C7FAE5F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2100" b="12773"/>
        <a:stretch/>
      </xdr:blipFill>
      <xdr:spPr bwMode="auto">
        <a:xfrm>
          <a:off x="11057751" y="27316232"/>
          <a:ext cx="14780285" cy="3209150"/>
        </a:xfrm>
        <a:prstGeom prst="rect">
          <a:avLst/>
        </a:prstGeom>
        <a:solidFill>
          <a:schemeClr val="bg1"/>
        </a:solidFill>
        <a:ln w="60325">
          <a:solidFill>
            <a:schemeClr val="tx1"/>
          </a:solidFill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82</xdr:col>
      <xdr:colOff>61003</xdr:colOff>
      <xdr:row>32</xdr:row>
      <xdr:rowOff>217852</xdr:rowOff>
    </xdr:from>
    <xdr:to>
      <xdr:col>94</xdr:col>
      <xdr:colOff>1249417</xdr:colOff>
      <xdr:row>33</xdr:row>
      <xdr:rowOff>1742988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9CE18CB-9E2A-49FD-8770-88313EB2D9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934778" y="8247427"/>
          <a:ext cx="8503614" cy="3477761"/>
        </a:xfrm>
        <a:prstGeom prst="rect">
          <a:avLst/>
        </a:prstGeom>
      </xdr:spPr>
    </xdr:pic>
    <xdr:clientData/>
  </xdr:twoCellAnchor>
  <xdr:twoCellAnchor editAs="oneCell">
    <xdr:from>
      <xdr:col>81</xdr:col>
      <xdr:colOff>228600</xdr:colOff>
      <xdr:row>34</xdr:row>
      <xdr:rowOff>1285307</xdr:rowOff>
    </xdr:from>
    <xdr:to>
      <xdr:col>89</xdr:col>
      <xdr:colOff>419100</xdr:colOff>
      <xdr:row>36</xdr:row>
      <xdr:rowOff>214916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4018468-161A-475E-ABB5-F1AFFD55C6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492775" y="13296332"/>
          <a:ext cx="5067300" cy="5035134"/>
        </a:xfrm>
        <a:prstGeom prst="rect">
          <a:avLst/>
        </a:prstGeom>
      </xdr:spPr>
    </xdr:pic>
    <xdr:clientData/>
  </xdr:twoCellAnchor>
  <xdr:twoCellAnchor editAs="oneCell">
    <xdr:from>
      <xdr:col>29</xdr:col>
      <xdr:colOff>690563</xdr:colOff>
      <xdr:row>143</xdr:row>
      <xdr:rowOff>0</xdr:rowOff>
    </xdr:from>
    <xdr:to>
      <xdr:col>37</xdr:col>
      <xdr:colOff>1238249</xdr:colOff>
      <xdr:row>163</xdr:row>
      <xdr:rowOff>714376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84F3259D-EE65-48FB-B0DA-5B73AD002D6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5" t="11154" r="6211" b="8846"/>
        <a:stretch/>
      </xdr:blipFill>
      <xdr:spPr>
        <a:xfrm>
          <a:off x="20835938" y="91049475"/>
          <a:ext cx="6824661" cy="4962526"/>
        </a:xfrm>
        <a:prstGeom prst="rect">
          <a:avLst/>
        </a:prstGeom>
      </xdr:spPr>
    </xdr:pic>
    <xdr:clientData/>
  </xdr:twoCellAnchor>
  <xdr:twoCellAnchor>
    <xdr:from>
      <xdr:col>57</xdr:col>
      <xdr:colOff>95250</xdr:colOff>
      <xdr:row>150</xdr:row>
      <xdr:rowOff>142874</xdr:rowOff>
    </xdr:from>
    <xdr:to>
      <xdr:col>63</xdr:col>
      <xdr:colOff>0</xdr:colOff>
      <xdr:row>165</xdr:row>
      <xdr:rowOff>119063</xdr:rowOff>
    </xdr:to>
    <xdr:grpSp>
      <xdr:nvGrpSpPr>
        <xdr:cNvPr id="5" name="Group 4">
          <a:extLst>
            <a:ext uri="{FF2B5EF4-FFF2-40B4-BE49-F238E27FC236}">
              <a16:creationId xmlns:a16="http://schemas.microsoft.com/office/drawing/2014/main" id="{003E822D-58CC-49C4-8455-F2A8209422C5}"/>
            </a:ext>
          </a:extLst>
        </xdr:cNvPr>
        <xdr:cNvGrpSpPr/>
      </xdr:nvGrpSpPr>
      <xdr:grpSpPr>
        <a:xfrm>
          <a:off x="41776650" y="93297374"/>
          <a:ext cx="3562350" cy="4243389"/>
          <a:chOff x="29122687" y="11191875"/>
          <a:chExt cx="5072063" cy="5072063"/>
        </a:xfrm>
      </xdr:grpSpPr>
      <xdr:sp macro="" textlink="">
        <xdr:nvSpPr>
          <xdr:cNvPr id="6" name="Oval 5">
            <a:extLst>
              <a:ext uri="{FF2B5EF4-FFF2-40B4-BE49-F238E27FC236}">
                <a16:creationId xmlns:a16="http://schemas.microsoft.com/office/drawing/2014/main" id="{9FFE5A90-2AEF-6F1C-FE96-1AFCC6D7AB4D}"/>
              </a:ext>
            </a:extLst>
          </xdr:cNvPr>
          <xdr:cNvSpPr/>
        </xdr:nvSpPr>
        <xdr:spPr>
          <a:xfrm>
            <a:off x="29122687" y="11191875"/>
            <a:ext cx="5072063" cy="5072063"/>
          </a:xfrm>
          <a:prstGeom prst="ellipse">
            <a:avLst/>
          </a:prstGeom>
          <a:solidFill>
            <a:srgbClr val="002060"/>
          </a:solidFill>
          <a:ln>
            <a:solidFill>
              <a:srgbClr val="00206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US" sz="1100"/>
          </a:p>
        </xdr:txBody>
      </xdr:sp>
      <xdr:pic>
        <xdr:nvPicPr>
          <xdr:cNvPr id="7" name="Picture 6">
            <a:extLst>
              <a:ext uri="{FF2B5EF4-FFF2-40B4-BE49-F238E27FC236}">
                <a16:creationId xmlns:a16="http://schemas.microsoft.com/office/drawing/2014/main" id="{38324F6C-FDF9-C676-E479-319C6FA4352C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9289375" y="13045216"/>
            <a:ext cx="4830923" cy="1337533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>
    <xdr:from>
      <xdr:col>47</xdr:col>
      <xdr:colOff>76200</xdr:colOff>
      <xdr:row>34</xdr:row>
      <xdr:rowOff>304800</xdr:rowOff>
    </xdr:from>
    <xdr:to>
      <xdr:col>63</xdr:col>
      <xdr:colOff>76200</xdr:colOff>
      <xdr:row>39</xdr:row>
      <xdr:rowOff>1028700</xdr:rowOff>
    </xdr:to>
    <xdr:grpSp>
      <xdr:nvGrpSpPr>
        <xdr:cNvPr id="8" name="Group 7">
          <a:extLst>
            <a:ext uri="{FF2B5EF4-FFF2-40B4-BE49-F238E27FC236}">
              <a16:creationId xmlns:a16="http://schemas.microsoft.com/office/drawing/2014/main" id="{0EAEB5FE-7E05-4DED-9461-BB39620FE8C4}"/>
            </a:ext>
          </a:extLst>
        </xdr:cNvPr>
        <xdr:cNvGrpSpPr/>
      </xdr:nvGrpSpPr>
      <xdr:grpSpPr>
        <a:xfrm>
          <a:off x="35661600" y="12306300"/>
          <a:ext cx="9753600" cy="9486900"/>
          <a:chOff x="29122687" y="11191875"/>
          <a:chExt cx="5072063" cy="5072063"/>
        </a:xfrm>
      </xdr:grpSpPr>
      <xdr:sp macro="" textlink="">
        <xdr:nvSpPr>
          <xdr:cNvPr id="9" name="Oval 8">
            <a:extLst>
              <a:ext uri="{FF2B5EF4-FFF2-40B4-BE49-F238E27FC236}">
                <a16:creationId xmlns:a16="http://schemas.microsoft.com/office/drawing/2014/main" id="{F5C99238-E91C-B4BE-D803-1C3809CD0A07}"/>
              </a:ext>
            </a:extLst>
          </xdr:cNvPr>
          <xdr:cNvSpPr/>
        </xdr:nvSpPr>
        <xdr:spPr>
          <a:xfrm>
            <a:off x="29122687" y="11191875"/>
            <a:ext cx="5072063" cy="5072063"/>
          </a:xfrm>
          <a:prstGeom prst="ellipse">
            <a:avLst/>
          </a:prstGeom>
          <a:solidFill>
            <a:srgbClr val="002060"/>
          </a:solidFill>
          <a:ln>
            <a:solidFill>
              <a:srgbClr val="00206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US" sz="1100"/>
          </a:p>
        </xdr:txBody>
      </xdr:sp>
      <xdr:pic>
        <xdr:nvPicPr>
          <xdr:cNvPr id="10" name="Picture 9">
            <a:extLst>
              <a:ext uri="{FF2B5EF4-FFF2-40B4-BE49-F238E27FC236}">
                <a16:creationId xmlns:a16="http://schemas.microsoft.com/office/drawing/2014/main" id="{BB486FE6-A148-E343-5DFB-D8844BE25A1A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9289375" y="13045216"/>
            <a:ext cx="4830923" cy="1337533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 editAs="oneCell">
    <xdr:from>
      <xdr:col>42</xdr:col>
      <xdr:colOff>0</xdr:colOff>
      <xdr:row>81</xdr:row>
      <xdr:rowOff>0</xdr:rowOff>
    </xdr:from>
    <xdr:to>
      <xdr:col>48</xdr:col>
      <xdr:colOff>514352</xdr:colOff>
      <xdr:row>87</xdr:row>
      <xdr:rowOff>652880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98A8DE0E-5B1E-4611-9551-18C18B0F6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099250" y="47529750"/>
          <a:ext cx="4562477" cy="4710530"/>
        </a:xfrm>
        <a:prstGeom prst="rect">
          <a:avLst/>
        </a:prstGeom>
      </xdr:spPr>
    </xdr:pic>
    <xdr:clientData/>
  </xdr:twoCellAnchor>
  <xdr:twoCellAnchor editAs="oneCell">
    <xdr:from>
      <xdr:col>199</xdr:col>
      <xdr:colOff>474627</xdr:colOff>
      <xdr:row>80</xdr:row>
      <xdr:rowOff>393448</xdr:rowOff>
    </xdr:from>
    <xdr:to>
      <xdr:col>258</xdr:col>
      <xdr:colOff>444861</xdr:colOff>
      <xdr:row>109</xdr:row>
      <xdr:rowOff>705978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C4B5A9C9-AFFD-4125-BA72-3D8827C264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100602" y="47246923"/>
          <a:ext cx="35936634" cy="19924505"/>
        </a:xfrm>
        <a:prstGeom prst="rect">
          <a:avLst/>
        </a:prstGeom>
      </xdr:spPr>
    </xdr:pic>
    <xdr:clientData/>
  </xdr:twoCellAnchor>
  <xdr:twoCellAnchor editAs="oneCell">
    <xdr:from>
      <xdr:col>63</xdr:col>
      <xdr:colOff>437341</xdr:colOff>
      <xdr:row>56</xdr:row>
      <xdr:rowOff>656897</xdr:rowOff>
    </xdr:from>
    <xdr:to>
      <xdr:col>79</xdr:col>
      <xdr:colOff>415396</xdr:colOff>
      <xdr:row>65</xdr:row>
      <xdr:rowOff>65690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429C9425-6C61-4251-AFE4-554A27FEDE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8716" y="31279772"/>
          <a:ext cx="9731655" cy="5495268"/>
        </a:xfrm>
        <a:prstGeom prst="rect">
          <a:avLst/>
        </a:prstGeom>
      </xdr:spPr>
    </xdr:pic>
    <xdr:clientData/>
  </xdr:twoCellAnchor>
  <xdr:twoCellAnchor editAs="oneCell">
    <xdr:from>
      <xdr:col>75</xdr:col>
      <xdr:colOff>262757</xdr:colOff>
      <xdr:row>71</xdr:row>
      <xdr:rowOff>197068</xdr:rowOff>
    </xdr:from>
    <xdr:to>
      <xdr:col>91</xdr:col>
      <xdr:colOff>336330</xdr:colOff>
      <xdr:row>79</xdr:row>
      <xdr:rowOff>513751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93F6198B-73C1-4529-B3DE-96B8D31C54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869332" y="40964068"/>
          <a:ext cx="9827173" cy="5726883"/>
        </a:xfrm>
        <a:prstGeom prst="rect">
          <a:avLst/>
        </a:prstGeom>
      </xdr:spPr>
    </xdr:pic>
    <xdr:clientData/>
  </xdr:twoCellAnchor>
  <xdr:twoCellAnchor editAs="oneCell">
    <xdr:from>
      <xdr:col>35</xdr:col>
      <xdr:colOff>361292</xdr:colOff>
      <xdr:row>59</xdr:row>
      <xdr:rowOff>581680</xdr:rowOff>
    </xdr:from>
    <xdr:to>
      <xdr:col>44</xdr:col>
      <xdr:colOff>433224</xdr:colOff>
      <xdr:row>68</xdr:row>
      <xdr:rowOff>87864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B5595937-3BE6-411F-BBBE-686D1AD4A7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592892" y="33233380"/>
          <a:ext cx="9549307" cy="559265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68</xdr:row>
      <xdr:rowOff>32844</xdr:rowOff>
    </xdr:from>
    <xdr:to>
      <xdr:col>15</xdr:col>
      <xdr:colOff>262758</xdr:colOff>
      <xdr:row>76</xdr:row>
      <xdr:rowOff>391313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A2E29CDA-697C-4F1E-8234-8A8F005C95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8771019"/>
          <a:ext cx="9406758" cy="5768669"/>
        </a:xfrm>
        <a:prstGeom prst="rect">
          <a:avLst/>
        </a:prstGeom>
      </xdr:spPr>
    </xdr:pic>
    <xdr:clientData/>
  </xdr:twoCellAnchor>
  <xdr:twoCellAnchor editAs="oneCell">
    <xdr:from>
      <xdr:col>28</xdr:col>
      <xdr:colOff>0</xdr:colOff>
      <xdr:row>73</xdr:row>
      <xdr:rowOff>65691</xdr:rowOff>
    </xdr:from>
    <xdr:to>
      <xdr:col>39</xdr:col>
      <xdr:colOff>11460</xdr:colOff>
      <xdr:row>81</xdr:row>
      <xdr:rowOff>229916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34C52B7C-DE2A-46B9-8E84-2AA9B92937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421475" y="42185241"/>
          <a:ext cx="9822210" cy="5574425"/>
        </a:xfrm>
        <a:prstGeom prst="rect">
          <a:avLst/>
        </a:prstGeom>
      </xdr:spPr>
    </xdr:pic>
    <xdr:clientData/>
  </xdr:twoCellAnchor>
  <xdr:twoCellAnchor editAs="oneCell">
    <xdr:from>
      <xdr:col>40</xdr:col>
      <xdr:colOff>98533</xdr:colOff>
      <xdr:row>73</xdr:row>
      <xdr:rowOff>65691</xdr:rowOff>
    </xdr:from>
    <xdr:to>
      <xdr:col>55</xdr:col>
      <xdr:colOff>51702</xdr:colOff>
      <xdr:row>81</xdr:row>
      <xdr:rowOff>164226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77D52DF5-7447-4AFB-9230-ECED55EAF3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597583" y="42185241"/>
          <a:ext cx="9868694" cy="5508735"/>
        </a:xfrm>
        <a:prstGeom prst="rect">
          <a:avLst/>
        </a:prstGeom>
      </xdr:spPr>
    </xdr:pic>
    <xdr:clientData/>
  </xdr:twoCellAnchor>
  <xdr:twoCellAnchor editAs="oneCell">
    <xdr:from>
      <xdr:col>11</xdr:col>
      <xdr:colOff>361291</xdr:colOff>
      <xdr:row>77</xdr:row>
      <xdr:rowOff>131380</xdr:rowOff>
    </xdr:from>
    <xdr:to>
      <xdr:col>23</xdr:col>
      <xdr:colOff>399391</xdr:colOff>
      <xdr:row>85</xdr:row>
      <xdr:rowOff>390497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CB7113E8-8708-4692-8C17-F9D4140572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66891" y="44956030"/>
          <a:ext cx="9391650" cy="5669317"/>
        </a:xfrm>
        <a:prstGeom prst="rect">
          <a:avLst/>
        </a:prstGeom>
      </xdr:spPr>
    </xdr:pic>
    <xdr:clientData/>
  </xdr:twoCellAnchor>
  <xdr:twoCellAnchor editAs="oneCell">
    <xdr:from>
      <xdr:col>57</xdr:col>
      <xdr:colOff>262759</xdr:colOff>
      <xdr:row>73</xdr:row>
      <xdr:rowOff>65691</xdr:rowOff>
    </xdr:from>
    <xdr:to>
      <xdr:col>73</xdr:col>
      <xdr:colOff>336332</xdr:colOff>
      <xdr:row>81</xdr:row>
      <xdr:rowOff>373399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3B9845CE-7799-4DA2-977B-EA3BCDF058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896534" y="42185241"/>
          <a:ext cx="9827173" cy="5717908"/>
        </a:xfrm>
        <a:prstGeom prst="rect">
          <a:avLst/>
        </a:prstGeom>
      </xdr:spPr>
    </xdr:pic>
    <xdr:clientData/>
  </xdr:twoCellAnchor>
  <xdr:twoCellAnchor editAs="oneCell">
    <xdr:from>
      <xdr:col>82</xdr:col>
      <xdr:colOff>495300</xdr:colOff>
      <xdr:row>38</xdr:row>
      <xdr:rowOff>260441</xdr:rowOff>
    </xdr:from>
    <xdr:to>
      <xdr:col>96</xdr:col>
      <xdr:colOff>76200</xdr:colOff>
      <xdr:row>51</xdr:row>
      <xdr:rowOff>455257</xdr:rowOff>
    </xdr:to>
    <xdr:pic>
      <xdr:nvPicPr>
        <xdr:cNvPr id="21" name="Picture 20" descr="Icon&#10;&#10;Description automatically generated">
          <a:extLst>
            <a:ext uri="{FF2B5EF4-FFF2-40B4-BE49-F238E27FC236}">
              <a16:creationId xmlns:a16="http://schemas.microsoft.com/office/drawing/2014/main" id="{D80EBFC5-AE98-4438-BEA7-5F4C0F8AF1A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7455"/>
        <a:stretch/>
      </xdr:blipFill>
      <xdr:spPr>
        <a:xfrm>
          <a:off x="57369075" y="19548566"/>
          <a:ext cx="11544300" cy="9595991"/>
        </a:xfrm>
        <a:prstGeom prst="rect">
          <a:avLst/>
        </a:prstGeom>
      </xdr:spPr>
    </xdr:pic>
    <xdr:clientData/>
  </xdr:twoCellAnchor>
  <xdr:twoCellAnchor editAs="oneCell">
    <xdr:from>
      <xdr:col>9</xdr:col>
      <xdr:colOff>114300</xdr:colOff>
      <xdr:row>51</xdr:row>
      <xdr:rowOff>76200</xdr:rowOff>
    </xdr:from>
    <xdr:to>
      <xdr:col>16</xdr:col>
      <xdr:colOff>339379</xdr:colOff>
      <xdr:row>55</xdr:row>
      <xdr:rowOff>136064</xdr:rowOff>
    </xdr:to>
    <xdr:pic>
      <xdr:nvPicPr>
        <xdr:cNvPr id="22" name="Picture 21" descr="A blue sign with white text&#10;&#10;Description automatically generated with medium confidence">
          <a:extLst>
            <a:ext uri="{FF2B5EF4-FFF2-40B4-BE49-F238E27FC236}">
              <a16:creationId xmlns:a16="http://schemas.microsoft.com/office/drawing/2014/main" id="{F5E1D83A-EF2D-41FD-96D3-5688064051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00700" y="28765500"/>
          <a:ext cx="4492279" cy="1793414"/>
        </a:xfrm>
        <a:prstGeom prst="rect">
          <a:avLst/>
        </a:prstGeom>
      </xdr:spPr>
    </xdr:pic>
    <xdr:clientData/>
  </xdr:twoCellAnchor>
  <xdr:twoCellAnchor editAs="oneCell">
    <xdr:from>
      <xdr:col>14</xdr:col>
      <xdr:colOff>533400</xdr:colOff>
      <xdr:row>29</xdr:row>
      <xdr:rowOff>152400</xdr:rowOff>
    </xdr:from>
    <xdr:to>
      <xdr:col>58</xdr:col>
      <xdr:colOff>571500</xdr:colOff>
      <xdr:row>32</xdr:row>
      <xdr:rowOff>228600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28E632C5-B7D4-4E90-86FB-1747D0C5D0D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245"/>
        <a:stretch/>
      </xdr:blipFill>
      <xdr:spPr bwMode="auto">
        <a:xfrm>
          <a:off x="9067800" y="5676900"/>
          <a:ext cx="33747075" cy="2581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68</xdr:col>
      <xdr:colOff>304800</xdr:colOff>
      <xdr:row>38</xdr:row>
      <xdr:rowOff>457200</xdr:rowOff>
    </xdr:from>
    <xdr:to>
      <xdr:col>72</xdr:col>
      <xdr:colOff>266700</xdr:colOff>
      <xdr:row>39</xdr:row>
      <xdr:rowOff>1409700</xdr:rowOff>
    </xdr:to>
    <xdr:pic>
      <xdr:nvPicPr>
        <xdr:cNvPr id="24" name="Picture 23" descr="Icon&#10;&#10;Description automatically generated with medium confidence">
          <a:extLst>
            <a:ext uri="{FF2B5EF4-FFF2-40B4-BE49-F238E27FC236}">
              <a16:creationId xmlns:a16="http://schemas.microsoft.com/office/drawing/2014/main" id="{FEB2E903-EBA3-47EB-B354-6B09B6A612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644175" y="19745325"/>
          <a:ext cx="2400300" cy="2409825"/>
        </a:xfrm>
        <a:prstGeom prst="rect">
          <a:avLst/>
        </a:prstGeom>
      </xdr:spPr>
    </xdr:pic>
    <xdr:clientData/>
  </xdr:twoCellAnchor>
  <xdr:twoCellAnchor editAs="oneCell">
    <xdr:from>
      <xdr:col>73</xdr:col>
      <xdr:colOff>76201</xdr:colOff>
      <xdr:row>38</xdr:row>
      <xdr:rowOff>350441</xdr:rowOff>
    </xdr:from>
    <xdr:to>
      <xdr:col>88</xdr:col>
      <xdr:colOff>473087</xdr:colOff>
      <xdr:row>58</xdr:row>
      <xdr:rowOff>571500</xdr:rowOff>
    </xdr:to>
    <xdr:pic>
      <xdr:nvPicPr>
        <xdr:cNvPr id="25" name="Picture 24" descr="A person's face with glasses&#10;&#10;Description automatically generated with medium confidence">
          <a:extLst>
            <a:ext uri="{FF2B5EF4-FFF2-40B4-BE49-F238E27FC236}">
              <a16:creationId xmlns:a16="http://schemas.microsoft.com/office/drawing/2014/main" id="{53EA5EFF-4E96-4F32-A6E1-7AED7C5E2A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511201" y="19667141"/>
          <a:ext cx="9540886" cy="12870259"/>
        </a:xfrm>
        <a:prstGeom prst="rect">
          <a:avLst/>
        </a:prstGeom>
      </xdr:spPr>
    </xdr:pic>
    <xdr:clientData/>
  </xdr:twoCellAnchor>
  <xdr:twoCellAnchor editAs="oneCell">
    <xdr:from>
      <xdr:col>82</xdr:col>
      <xdr:colOff>381000</xdr:colOff>
      <xdr:row>33</xdr:row>
      <xdr:rowOff>609600</xdr:rowOff>
    </xdr:from>
    <xdr:to>
      <xdr:col>94</xdr:col>
      <xdr:colOff>3048000</xdr:colOff>
      <xdr:row>43</xdr:row>
      <xdr:rowOff>44820</xdr:rowOff>
    </xdr:to>
    <xdr:pic>
      <xdr:nvPicPr>
        <xdr:cNvPr id="26" name="Picture 25" descr="A person wearing a hat and holding up the middle finger&#10;&#10;Description automatically generated with medium confidence">
          <a:extLst>
            <a:ext uri="{FF2B5EF4-FFF2-40B4-BE49-F238E27FC236}">
              <a16:creationId xmlns:a16="http://schemas.microsoft.com/office/drawing/2014/main" id="{FA4F2FAB-FC36-4C30-B105-1E22E75BE2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254775" y="10591800"/>
          <a:ext cx="9982200" cy="13970370"/>
        </a:xfrm>
        <a:prstGeom prst="rect">
          <a:avLst/>
        </a:prstGeom>
      </xdr:spPr>
    </xdr:pic>
    <xdr:clientData/>
  </xdr:twoCellAnchor>
  <xdr:twoCellAnchor editAs="oneCell">
    <xdr:from>
      <xdr:col>74</xdr:col>
      <xdr:colOff>585787</xdr:colOff>
      <xdr:row>34</xdr:row>
      <xdr:rowOff>3562350</xdr:rowOff>
    </xdr:from>
    <xdr:to>
      <xdr:col>81</xdr:col>
      <xdr:colOff>71971</xdr:colOff>
      <xdr:row>37</xdr:row>
      <xdr:rowOff>266700</xdr:rowOff>
    </xdr:to>
    <xdr:pic>
      <xdr:nvPicPr>
        <xdr:cNvPr id="27" name="Picture 26" descr="Icon&#10;&#10;Description automatically generated with medium confidence">
          <a:extLst>
            <a:ext uri="{FF2B5EF4-FFF2-40B4-BE49-F238E27FC236}">
              <a16:creationId xmlns:a16="http://schemas.microsoft.com/office/drawing/2014/main" id="{5DDD092F-EA63-428A-8E25-98AC243C98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582762" y="15573375"/>
          <a:ext cx="3753384" cy="3686175"/>
        </a:xfrm>
        <a:prstGeom prst="rect">
          <a:avLst/>
        </a:prstGeom>
      </xdr:spPr>
    </xdr:pic>
    <xdr:clientData/>
  </xdr:twoCellAnchor>
  <xdr:twoCellAnchor editAs="oneCell">
    <xdr:from>
      <xdr:col>75</xdr:col>
      <xdr:colOff>457200</xdr:colOff>
      <xdr:row>31</xdr:row>
      <xdr:rowOff>1485900</xdr:rowOff>
    </xdr:from>
    <xdr:to>
      <xdr:col>125</xdr:col>
      <xdr:colOff>352425</xdr:colOff>
      <xdr:row>33</xdr:row>
      <xdr:rowOff>1333500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DCA6E1C8-F9D9-4357-8B83-FD0C6E9E52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063775" y="7572375"/>
          <a:ext cx="33804225" cy="3743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266700</xdr:colOff>
      <xdr:row>33</xdr:row>
      <xdr:rowOff>1919287</xdr:rowOff>
    </xdr:from>
    <xdr:to>
      <xdr:col>79</xdr:col>
      <xdr:colOff>63436</xdr:colOff>
      <xdr:row>35</xdr:row>
      <xdr:rowOff>426562</xdr:rowOff>
    </xdr:to>
    <xdr:pic>
      <xdr:nvPicPr>
        <xdr:cNvPr id="29" name="Picture 28" descr="Icon&#10;&#10;Description automatically generated">
          <a:extLst>
            <a:ext uri="{FF2B5EF4-FFF2-40B4-BE49-F238E27FC236}">
              <a16:creationId xmlns:a16="http://schemas.microsoft.com/office/drawing/2014/main" id="{010F2C79-51C8-4B20-B64C-B0BA02776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825275" y="11901487"/>
          <a:ext cx="5283136" cy="4327050"/>
        </a:xfrm>
        <a:prstGeom prst="rect">
          <a:avLst/>
        </a:prstGeom>
      </xdr:spPr>
    </xdr:pic>
    <xdr:clientData/>
  </xdr:twoCellAnchor>
  <xdr:twoCellAnchor editAs="oneCell">
    <xdr:from>
      <xdr:col>80</xdr:col>
      <xdr:colOff>38100</xdr:colOff>
      <xdr:row>31</xdr:row>
      <xdr:rowOff>1714499</xdr:rowOff>
    </xdr:from>
    <xdr:to>
      <xdr:col>94</xdr:col>
      <xdr:colOff>1676399</xdr:colOff>
      <xdr:row>35</xdr:row>
      <xdr:rowOff>1454044</xdr:rowOff>
    </xdr:to>
    <xdr:pic>
      <xdr:nvPicPr>
        <xdr:cNvPr id="30" name="Picture 29" descr="Icon&#10;&#10;Description automatically generated">
          <a:extLst>
            <a:ext uri="{FF2B5EF4-FFF2-40B4-BE49-F238E27FC236}">
              <a16:creationId xmlns:a16="http://schemas.microsoft.com/office/drawing/2014/main" id="{AB938ED4-8A58-4DB9-A730-B620B836CE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740300" y="7810499"/>
          <a:ext cx="10172699" cy="9455045"/>
        </a:xfrm>
        <a:prstGeom prst="rect">
          <a:avLst/>
        </a:prstGeom>
      </xdr:spPr>
    </xdr:pic>
    <xdr:clientData/>
  </xdr:twoCellAnchor>
  <xdr:twoCellAnchor editAs="oneCell">
    <xdr:from>
      <xdr:col>18</xdr:col>
      <xdr:colOff>87822</xdr:colOff>
      <xdr:row>47</xdr:row>
      <xdr:rowOff>204005</xdr:rowOff>
    </xdr:from>
    <xdr:to>
      <xdr:col>36</xdr:col>
      <xdr:colOff>293163</xdr:colOff>
      <xdr:row>55</xdr:row>
      <xdr:rowOff>97406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C3D71DE0-2641-43C1-B120-F96E06DF5E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60622" y="26435855"/>
          <a:ext cx="14235666" cy="4084401"/>
        </a:xfrm>
        <a:prstGeom prst="rect">
          <a:avLst/>
        </a:prstGeom>
        <a:solidFill>
          <a:schemeClr val="bg1"/>
        </a:solidFill>
        <a:ln w="85725">
          <a:solidFill>
            <a:schemeClr val="tx1"/>
          </a:solidFill>
        </a:ln>
      </xdr:spPr>
    </xdr:pic>
    <xdr:clientData/>
  </xdr:twoCellAnchor>
  <xdr:twoCellAnchor editAs="oneCell">
    <xdr:from>
      <xdr:col>78</xdr:col>
      <xdr:colOff>503406</xdr:colOff>
      <xdr:row>56</xdr:row>
      <xdr:rowOff>510362</xdr:rowOff>
    </xdr:from>
    <xdr:to>
      <xdr:col>97</xdr:col>
      <xdr:colOff>272291</xdr:colOff>
      <xdr:row>62</xdr:row>
      <xdr:rowOff>667205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D5C8478D-CE3F-4085-A48E-4ECD79B017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20303448">
          <a:off x="54938781" y="31133237"/>
          <a:ext cx="14780285" cy="4214493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36</xdr:col>
      <xdr:colOff>495300</xdr:colOff>
      <xdr:row>47</xdr:row>
      <xdr:rowOff>152400</xdr:rowOff>
    </xdr:from>
    <xdr:to>
      <xdr:col>39</xdr:col>
      <xdr:colOff>457200</xdr:colOff>
      <xdr:row>55</xdr:row>
      <xdr:rowOff>114300</xdr:rowOff>
    </xdr:to>
    <xdr:pic>
      <xdr:nvPicPr>
        <xdr:cNvPr id="34" name="Picture 33" descr="A blue and white logo&#10;&#10;Description automatically generated">
          <a:extLst>
            <a:ext uri="{FF2B5EF4-FFF2-40B4-BE49-F238E27FC236}">
              <a16:creationId xmlns:a16="http://schemas.microsoft.com/office/drawing/2014/main" id="{702F38A3-78F6-4EC7-097F-7042AE5E1A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527000" y="26327100"/>
          <a:ext cx="4191000" cy="4191000"/>
        </a:xfrm>
        <a:prstGeom prst="rect">
          <a:avLst/>
        </a:prstGeom>
      </xdr:spPr>
    </xdr:pic>
    <xdr:clientData/>
  </xdr:twoCellAnchor>
  <xdr:twoCellAnchor editAs="oneCell">
    <xdr:from>
      <xdr:col>39</xdr:col>
      <xdr:colOff>419100</xdr:colOff>
      <xdr:row>47</xdr:row>
      <xdr:rowOff>152400</xdr:rowOff>
    </xdr:from>
    <xdr:to>
      <xdr:col>44</xdr:col>
      <xdr:colOff>114300</xdr:colOff>
      <xdr:row>55</xdr:row>
      <xdr:rowOff>114300</xdr:rowOff>
    </xdr:to>
    <xdr:pic>
      <xdr:nvPicPr>
        <xdr:cNvPr id="35" name="Picture 34" descr="A blue and white logo&#10;&#10;Description automatically generated">
          <a:extLst>
            <a:ext uri="{FF2B5EF4-FFF2-40B4-BE49-F238E27FC236}">
              <a16:creationId xmlns:a16="http://schemas.microsoft.com/office/drawing/2014/main" id="{A1294B7A-55AB-4A08-A29D-D3DECFF03C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679900" y="26327100"/>
          <a:ext cx="4191000" cy="4191000"/>
        </a:xfrm>
        <a:prstGeom prst="rect">
          <a:avLst/>
        </a:prstGeom>
      </xdr:spPr>
    </xdr:pic>
    <xdr:clientData/>
  </xdr:twoCellAnchor>
  <xdr:twoCellAnchor editAs="oneCell">
    <xdr:from>
      <xdr:col>44</xdr:col>
      <xdr:colOff>76200</xdr:colOff>
      <xdr:row>47</xdr:row>
      <xdr:rowOff>152400</xdr:rowOff>
    </xdr:from>
    <xdr:to>
      <xdr:col>51</xdr:col>
      <xdr:colOff>0</xdr:colOff>
      <xdr:row>55</xdr:row>
      <xdr:rowOff>114300</xdr:rowOff>
    </xdr:to>
    <xdr:pic>
      <xdr:nvPicPr>
        <xdr:cNvPr id="36" name="Picture 35" descr="A blue and white logo&#10;&#10;Description automatically generated">
          <a:extLst>
            <a:ext uri="{FF2B5EF4-FFF2-40B4-BE49-F238E27FC236}">
              <a16:creationId xmlns:a16="http://schemas.microsoft.com/office/drawing/2014/main" id="{6EBA18F8-BB4D-4A4C-87AE-64DD19423F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832800" y="26327100"/>
          <a:ext cx="4191000" cy="4191000"/>
        </a:xfrm>
        <a:prstGeom prst="rect">
          <a:avLst/>
        </a:prstGeom>
      </xdr:spPr>
    </xdr:pic>
    <xdr:clientData/>
  </xdr:twoCellAnchor>
  <xdr:twoCellAnchor editAs="oneCell">
    <xdr:from>
      <xdr:col>50</xdr:col>
      <xdr:colOff>571500</xdr:colOff>
      <xdr:row>47</xdr:row>
      <xdr:rowOff>152400</xdr:rowOff>
    </xdr:from>
    <xdr:to>
      <xdr:col>57</xdr:col>
      <xdr:colOff>495300</xdr:colOff>
      <xdr:row>55</xdr:row>
      <xdr:rowOff>114300</xdr:rowOff>
    </xdr:to>
    <xdr:pic>
      <xdr:nvPicPr>
        <xdr:cNvPr id="37" name="Picture 36" descr="A blue and white logo&#10;&#10;Description automatically generated">
          <a:extLst>
            <a:ext uri="{FF2B5EF4-FFF2-40B4-BE49-F238E27FC236}">
              <a16:creationId xmlns:a16="http://schemas.microsoft.com/office/drawing/2014/main" id="{8BCAE23D-7C9F-43E9-95CB-2B16B6B70C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985700" y="26327100"/>
          <a:ext cx="4191000" cy="4191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82</xdr:col>
      <xdr:colOff>61003</xdr:colOff>
      <xdr:row>32</xdr:row>
      <xdr:rowOff>217852</xdr:rowOff>
    </xdr:from>
    <xdr:to>
      <xdr:col>94</xdr:col>
      <xdr:colOff>1249417</xdr:colOff>
      <xdr:row>33</xdr:row>
      <xdr:rowOff>1742988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32C8235-D6C0-45C4-84A6-8CE36AB2D6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144078" y="8247427"/>
          <a:ext cx="8503614" cy="3477761"/>
        </a:xfrm>
        <a:prstGeom prst="rect">
          <a:avLst/>
        </a:prstGeom>
      </xdr:spPr>
    </xdr:pic>
    <xdr:clientData/>
  </xdr:twoCellAnchor>
  <xdr:twoCellAnchor editAs="oneCell">
    <xdr:from>
      <xdr:col>81</xdr:col>
      <xdr:colOff>228600</xdr:colOff>
      <xdr:row>34</xdr:row>
      <xdr:rowOff>1285307</xdr:rowOff>
    </xdr:from>
    <xdr:to>
      <xdr:col>89</xdr:col>
      <xdr:colOff>419100</xdr:colOff>
      <xdr:row>36</xdr:row>
      <xdr:rowOff>214916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B447AF0-A3F5-4D7D-A623-7970128F15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702075" y="13296332"/>
          <a:ext cx="5067300" cy="5035134"/>
        </a:xfrm>
        <a:prstGeom prst="rect">
          <a:avLst/>
        </a:prstGeom>
      </xdr:spPr>
    </xdr:pic>
    <xdr:clientData/>
  </xdr:twoCellAnchor>
  <xdr:twoCellAnchor editAs="oneCell">
    <xdr:from>
      <xdr:col>29</xdr:col>
      <xdr:colOff>690563</xdr:colOff>
      <xdr:row>143</xdr:row>
      <xdr:rowOff>0</xdr:rowOff>
    </xdr:from>
    <xdr:to>
      <xdr:col>37</xdr:col>
      <xdr:colOff>1238249</xdr:colOff>
      <xdr:row>163</xdr:row>
      <xdr:rowOff>714376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2134786F-1273-443E-9577-30719017C66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5" t="11154" r="6211" b="8846"/>
        <a:stretch/>
      </xdr:blipFill>
      <xdr:spPr>
        <a:xfrm>
          <a:off x="19045238" y="91049475"/>
          <a:ext cx="6824661" cy="4962526"/>
        </a:xfrm>
        <a:prstGeom prst="rect">
          <a:avLst/>
        </a:prstGeom>
      </xdr:spPr>
    </xdr:pic>
    <xdr:clientData/>
  </xdr:twoCellAnchor>
  <xdr:twoCellAnchor>
    <xdr:from>
      <xdr:col>57</xdr:col>
      <xdr:colOff>95250</xdr:colOff>
      <xdr:row>150</xdr:row>
      <xdr:rowOff>142874</xdr:rowOff>
    </xdr:from>
    <xdr:to>
      <xdr:col>63</xdr:col>
      <xdr:colOff>0</xdr:colOff>
      <xdr:row>165</xdr:row>
      <xdr:rowOff>119063</xdr:rowOff>
    </xdr:to>
    <xdr:grpSp>
      <xdr:nvGrpSpPr>
        <xdr:cNvPr id="5" name="Group 4">
          <a:extLst>
            <a:ext uri="{FF2B5EF4-FFF2-40B4-BE49-F238E27FC236}">
              <a16:creationId xmlns:a16="http://schemas.microsoft.com/office/drawing/2014/main" id="{128F4DF7-37D2-4F2E-AD97-A6ACABDEADA0}"/>
            </a:ext>
          </a:extLst>
        </xdr:cNvPr>
        <xdr:cNvGrpSpPr/>
      </xdr:nvGrpSpPr>
      <xdr:grpSpPr>
        <a:xfrm>
          <a:off x="39985950" y="94059374"/>
          <a:ext cx="3562350" cy="4243389"/>
          <a:chOff x="29122687" y="11191875"/>
          <a:chExt cx="5072063" cy="5072063"/>
        </a:xfrm>
      </xdr:grpSpPr>
      <xdr:sp macro="" textlink="">
        <xdr:nvSpPr>
          <xdr:cNvPr id="6" name="Oval 5">
            <a:extLst>
              <a:ext uri="{FF2B5EF4-FFF2-40B4-BE49-F238E27FC236}">
                <a16:creationId xmlns:a16="http://schemas.microsoft.com/office/drawing/2014/main" id="{C1BC26D0-00C9-7C5A-1D0E-D2E1872034FD}"/>
              </a:ext>
            </a:extLst>
          </xdr:cNvPr>
          <xdr:cNvSpPr/>
        </xdr:nvSpPr>
        <xdr:spPr>
          <a:xfrm>
            <a:off x="29122687" y="11191875"/>
            <a:ext cx="5072063" cy="5072063"/>
          </a:xfrm>
          <a:prstGeom prst="ellipse">
            <a:avLst/>
          </a:prstGeom>
          <a:solidFill>
            <a:srgbClr val="002060"/>
          </a:solidFill>
          <a:ln>
            <a:solidFill>
              <a:srgbClr val="00206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US" sz="1100"/>
          </a:p>
        </xdr:txBody>
      </xdr:sp>
      <xdr:pic>
        <xdr:nvPicPr>
          <xdr:cNvPr id="7" name="Picture 6">
            <a:extLst>
              <a:ext uri="{FF2B5EF4-FFF2-40B4-BE49-F238E27FC236}">
                <a16:creationId xmlns:a16="http://schemas.microsoft.com/office/drawing/2014/main" id="{83CD1AFD-E5CC-DB0D-6C49-9843BE942C1C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9289375" y="13045216"/>
            <a:ext cx="4830923" cy="1337533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>
    <xdr:from>
      <xdr:col>73</xdr:col>
      <xdr:colOff>173698</xdr:colOff>
      <xdr:row>43</xdr:row>
      <xdr:rowOff>311372</xdr:rowOff>
    </xdr:from>
    <xdr:to>
      <xdr:col>82</xdr:col>
      <xdr:colOff>596621</xdr:colOff>
      <xdr:row>54</xdr:row>
      <xdr:rowOff>3</xdr:rowOff>
    </xdr:to>
    <xdr:grpSp>
      <xdr:nvGrpSpPr>
        <xdr:cNvPr id="8" name="Group 7">
          <a:extLst>
            <a:ext uri="{FF2B5EF4-FFF2-40B4-BE49-F238E27FC236}">
              <a16:creationId xmlns:a16="http://schemas.microsoft.com/office/drawing/2014/main" id="{39BD987C-654E-4C8E-A1E3-FAE563BA9821}"/>
            </a:ext>
          </a:extLst>
        </xdr:cNvPr>
        <xdr:cNvGrpSpPr/>
      </xdr:nvGrpSpPr>
      <xdr:grpSpPr>
        <a:xfrm>
          <a:off x="49817998" y="24809672"/>
          <a:ext cx="5909323" cy="5403631"/>
          <a:chOff x="29122687" y="11191875"/>
          <a:chExt cx="5072063" cy="5072063"/>
        </a:xfrm>
      </xdr:grpSpPr>
      <xdr:sp macro="" textlink="">
        <xdr:nvSpPr>
          <xdr:cNvPr id="9" name="Oval 8">
            <a:extLst>
              <a:ext uri="{FF2B5EF4-FFF2-40B4-BE49-F238E27FC236}">
                <a16:creationId xmlns:a16="http://schemas.microsoft.com/office/drawing/2014/main" id="{AEE46E00-E931-6726-1D17-3CDAADCCFFDD}"/>
              </a:ext>
            </a:extLst>
          </xdr:cNvPr>
          <xdr:cNvSpPr/>
        </xdr:nvSpPr>
        <xdr:spPr>
          <a:xfrm>
            <a:off x="29122687" y="11191875"/>
            <a:ext cx="5072063" cy="5072063"/>
          </a:xfrm>
          <a:prstGeom prst="ellipse">
            <a:avLst/>
          </a:prstGeom>
          <a:solidFill>
            <a:srgbClr val="002060"/>
          </a:solidFill>
          <a:ln>
            <a:solidFill>
              <a:srgbClr val="00206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US" sz="1100"/>
          </a:p>
        </xdr:txBody>
      </xdr:sp>
      <xdr:pic>
        <xdr:nvPicPr>
          <xdr:cNvPr id="10" name="Picture 9">
            <a:extLst>
              <a:ext uri="{FF2B5EF4-FFF2-40B4-BE49-F238E27FC236}">
                <a16:creationId xmlns:a16="http://schemas.microsoft.com/office/drawing/2014/main" id="{F07582ED-0B74-760F-A1BC-6415ABC36083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9289375" y="13045216"/>
            <a:ext cx="4830923" cy="1337533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 editAs="oneCell">
    <xdr:from>
      <xdr:col>42</xdr:col>
      <xdr:colOff>0</xdr:colOff>
      <xdr:row>81</xdr:row>
      <xdr:rowOff>0</xdr:rowOff>
    </xdr:from>
    <xdr:to>
      <xdr:col>48</xdr:col>
      <xdr:colOff>514352</xdr:colOff>
      <xdr:row>87</xdr:row>
      <xdr:rowOff>652880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D82100BA-D3EF-4E1D-B885-3AA0E06167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308550" y="47529750"/>
          <a:ext cx="4562477" cy="4710530"/>
        </a:xfrm>
        <a:prstGeom prst="rect">
          <a:avLst/>
        </a:prstGeom>
      </xdr:spPr>
    </xdr:pic>
    <xdr:clientData/>
  </xdr:twoCellAnchor>
  <xdr:twoCellAnchor editAs="oneCell">
    <xdr:from>
      <xdr:col>199</xdr:col>
      <xdr:colOff>474627</xdr:colOff>
      <xdr:row>80</xdr:row>
      <xdr:rowOff>393448</xdr:rowOff>
    </xdr:from>
    <xdr:to>
      <xdr:col>258</xdr:col>
      <xdr:colOff>444861</xdr:colOff>
      <xdr:row>109</xdr:row>
      <xdr:rowOff>705978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9507AF84-103E-4D7A-95E2-19FBBD0A79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309902" y="47246923"/>
          <a:ext cx="35936634" cy="19924505"/>
        </a:xfrm>
        <a:prstGeom prst="rect">
          <a:avLst/>
        </a:prstGeom>
      </xdr:spPr>
    </xdr:pic>
    <xdr:clientData/>
  </xdr:twoCellAnchor>
  <xdr:twoCellAnchor editAs="oneCell">
    <xdr:from>
      <xdr:col>63</xdr:col>
      <xdr:colOff>437341</xdr:colOff>
      <xdr:row>56</xdr:row>
      <xdr:rowOff>656897</xdr:rowOff>
    </xdr:from>
    <xdr:to>
      <xdr:col>79</xdr:col>
      <xdr:colOff>415396</xdr:colOff>
      <xdr:row>65</xdr:row>
      <xdr:rowOff>65690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675B2E8A-7F86-44AD-B13F-890E403692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938016" y="31279772"/>
          <a:ext cx="9731655" cy="5495268"/>
        </a:xfrm>
        <a:prstGeom prst="rect">
          <a:avLst/>
        </a:prstGeom>
      </xdr:spPr>
    </xdr:pic>
    <xdr:clientData/>
  </xdr:twoCellAnchor>
  <xdr:twoCellAnchor editAs="oneCell">
    <xdr:from>
      <xdr:col>75</xdr:col>
      <xdr:colOff>262757</xdr:colOff>
      <xdr:row>71</xdr:row>
      <xdr:rowOff>197068</xdr:rowOff>
    </xdr:from>
    <xdr:to>
      <xdr:col>91</xdr:col>
      <xdr:colOff>336330</xdr:colOff>
      <xdr:row>79</xdr:row>
      <xdr:rowOff>513751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8B989D4D-8EE9-43F5-9404-B19B51FACB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078632" y="40964068"/>
          <a:ext cx="9827173" cy="5726883"/>
        </a:xfrm>
        <a:prstGeom prst="rect">
          <a:avLst/>
        </a:prstGeom>
      </xdr:spPr>
    </xdr:pic>
    <xdr:clientData/>
  </xdr:twoCellAnchor>
  <xdr:twoCellAnchor editAs="oneCell">
    <xdr:from>
      <xdr:col>35</xdr:col>
      <xdr:colOff>361292</xdr:colOff>
      <xdr:row>59</xdr:row>
      <xdr:rowOff>581680</xdr:rowOff>
    </xdr:from>
    <xdr:to>
      <xdr:col>44</xdr:col>
      <xdr:colOff>433224</xdr:colOff>
      <xdr:row>68</xdr:row>
      <xdr:rowOff>87864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18DA2A37-F92D-4638-B22B-C7A6736727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02192" y="33233380"/>
          <a:ext cx="9549307" cy="559265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68</xdr:row>
      <xdr:rowOff>32844</xdr:rowOff>
    </xdr:from>
    <xdr:to>
      <xdr:col>15</xdr:col>
      <xdr:colOff>262758</xdr:colOff>
      <xdr:row>76</xdr:row>
      <xdr:rowOff>391313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A6194CCE-458B-4075-9FC3-5748FC832A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8771019"/>
          <a:ext cx="9406758" cy="5768669"/>
        </a:xfrm>
        <a:prstGeom prst="rect">
          <a:avLst/>
        </a:prstGeom>
      </xdr:spPr>
    </xdr:pic>
    <xdr:clientData/>
  </xdr:twoCellAnchor>
  <xdr:twoCellAnchor editAs="oneCell">
    <xdr:from>
      <xdr:col>28</xdr:col>
      <xdr:colOff>0</xdr:colOff>
      <xdr:row>73</xdr:row>
      <xdr:rowOff>65691</xdr:rowOff>
    </xdr:from>
    <xdr:to>
      <xdr:col>39</xdr:col>
      <xdr:colOff>11460</xdr:colOff>
      <xdr:row>81</xdr:row>
      <xdr:rowOff>229916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F6EDD48B-059A-40A6-9858-790EA4781B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630775" y="42185241"/>
          <a:ext cx="9822210" cy="5574425"/>
        </a:xfrm>
        <a:prstGeom prst="rect">
          <a:avLst/>
        </a:prstGeom>
      </xdr:spPr>
    </xdr:pic>
    <xdr:clientData/>
  </xdr:twoCellAnchor>
  <xdr:twoCellAnchor editAs="oneCell">
    <xdr:from>
      <xdr:col>40</xdr:col>
      <xdr:colOff>98533</xdr:colOff>
      <xdr:row>73</xdr:row>
      <xdr:rowOff>65691</xdr:rowOff>
    </xdr:from>
    <xdr:to>
      <xdr:col>55</xdr:col>
      <xdr:colOff>51702</xdr:colOff>
      <xdr:row>81</xdr:row>
      <xdr:rowOff>164226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227AFAE3-D04E-40C0-8B4F-229D527285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806883" y="42185241"/>
          <a:ext cx="9868694" cy="5508735"/>
        </a:xfrm>
        <a:prstGeom prst="rect">
          <a:avLst/>
        </a:prstGeom>
      </xdr:spPr>
    </xdr:pic>
    <xdr:clientData/>
  </xdr:twoCellAnchor>
  <xdr:twoCellAnchor editAs="oneCell">
    <xdr:from>
      <xdr:col>11</xdr:col>
      <xdr:colOff>361291</xdr:colOff>
      <xdr:row>77</xdr:row>
      <xdr:rowOff>131380</xdr:rowOff>
    </xdr:from>
    <xdr:to>
      <xdr:col>26</xdr:col>
      <xdr:colOff>361291</xdr:colOff>
      <xdr:row>85</xdr:row>
      <xdr:rowOff>390497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DC2D0D8A-4F0B-42F3-B36F-74E9B6F755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66891" y="44956030"/>
          <a:ext cx="9391650" cy="5669317"/>
        </a:xfrm>
        <a:prstGeom prst="rect">
          <a:avLst/>
        </a:prstGeom>
      </xdr:spPr>
    </xdr:pic>
    <xdr:clientData/>
  </xdr:twoCellAnchor>
  <xdr:twoCellAnchor editAs="oneCell">
    <xdr:from>
      <xdr:col>57</xdr:col>
      <xdr:colOff>262759</xdr:colOff>
      <xdr:row>73</xdr:row>
      <xdr:rowOff>65691</xdr:rowOff>
    </xdr:from>
    <xdr:to>
      <xdr:col>73</xdr:col>
      <xdr:colOff>336332</xdr:colOff>
      <xdr:row>81</xdr:row>
      <xdr:rowOff>373399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AD3066B9-B8A4-4F4E-8FE6-A6233FF445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105834" y="42185241"/>
          <a:ext cx="9827173" cy="5717908"/>
        </a:xfrm>
        <a:prstGeom prst="rect">
          <a:avLst/>
        </a:prstGeom>
      </xdr:spPr>
    </xdr:pic>
    <xdr:clientData/>
  </xdr:twoCellAnchor>
  <xdr:twoCellAnchor editAs="oneCell">
    <xdr:from>
      <xdr:col>82</xdr:col>
      <xdr:colOff>495300</xdr:colOff>
      <xdr:row>38</xdr:row>
      <xdr:rowOff>260441</xdr:rowOff>
    </xdr:from>
    <xdr:to>
      <xdr:col>96</xdr:col>
      <xdr:colOff>76200</xdr:colOff>
      <xdr:row>51</xdr:row>
      <xdr:rowOff>455257</xdr:rowOff>
    </xdr:to>
    <xdr:pic>
      <xdr:nvPicPr>
        <xdr:cNvPr id="21" name="Picture 20" descr="Icon&#10;&#10;Description automatically generated">
          <a:extLst>
            <a:ext uri="{FF2B5EF4-FFF2-40B4-BE49-F238E27FC236}">
              <a16:creationId xmlns:a16="http://schemas.microsoft.com/office/drawing/2014/main" id="{32B08C3C-6BC8-4366-AE6B-EDD773D4F93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7455"/>
        <a:stretch/>
      </xdr:blipFill>
      <xdr:spPr>
        <a:xfrm>
          <a:off x="55578375" y="19548566"/>
          <a:ext cx="11544300" cy="9595991"/>
        </a:xfrm>
        <a:prstGeom prst="rect">
          <a:avLst/>
        </a:prstGeom>
      </xdr:spPr>
    </xdr:pic>
    <xdr:clientData/>
  </xdr:twoCellAnchor>
  <xdr:twoCellAnchor editAs="oneCell">
    <xdr:from>
      <xdr:col>9</xdr:col>
      <xdr:colOff>114300</xdr:colOff>
      <xdr:row>51</xdr:row>
      <xdr:rowOff>76200</xdr:rowOff>
    </xdr:from>
    <xdr:to>
      <xdr:col>16</xdr:col>
      <xdr:colOff>339379</xdr:colOff>
      <xdr:row>55</xdr:row>
      <xdr:rowOff>136064</xdr:rowOff>
    </xdr:to>
    <xdr:pic>
      <xdr:nvPicPr>
        <xdr:cNvPr id="22" name="Picture 21" descr="A blue sign with white text&#10;&#10;Description automatically generated with medium confidence">
          <a:extLst>
            <a:ext uri="{FF2B5EF4-FFF2-40B4-BE49-F238E27FC236}">
              <a16:creationId xmlns:a16="http://schemas.microsoft.com/office/drawing/2014/main" id="{BA6AB55C-664F-42B1-9403-5F5A228019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00700" y="28765500"/>
          <a:ext cx="4492279" cy="1793414"/>
        </a:xfrm>
        <a:prstGeom prst="rect">
          <a:avLst/>
        </a:prstGeom>
      </xdr:spPr>
    </xdr:pic>
    <xdr:clientData/>
  </xdr:twoCellAnchor>
  <xdr:twoCellAnchor editAs="oneCell">
    <xdr:from>
      <xdr:col>14</xdr:col>
      <xdr:colOff>533400</xdr:colOff>
      <xdr:row>29</xdr:row>
      <xdr:rowOff>152400</xdr:rowOff>
    </xdr:from>
    <xdr:to>
      <xdr:col>61</xdr:col>
      <xdr:colOff>533400</xdr:colOff>
      <xdr:row>32</xdr:row>
      <xdr:rowOff>228600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88A92969-C35E-4957-AFE0-B66ED52EE0D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245"/>
        <a:stretch/>
      </xdr:blipFill>
      <xdr:spPr bwMode="auto">
        <a:xfrm>
          <a:off x="9067800" y="5676900"/>
          <a:ext cx="33747075" cy="2581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68</xdr:col>
      <xdr:colOff>304800</xdr:colOff>
      <xdr:row>38</xdr:row>
      <xdr:rowOff>457200</xdr:rowOff>
    </xdr:from>
    <xdr:to>
      <xdr:col>72</xdr:col>
      <xdr:colOff>266700</xdr:colOff>
      <xdr:row>39</xdr:row>
      <xdr:rowOff>1409700</xdr:rowOff>
    </xdr:to>
    <xdr:pic>
      <xdr:nvPicPr>
        <xdr:cNvPr id="24" name="Picture 23" descr="Icon&#10;&#10;Description automatically generated with medium confidence">
          <a:extLst>
            <a:ext uri="{FF2B5EF4-FFF2-40B4-BE49-F238E27FC236}">
              <a16:creationId xmlns:a16="http://schemas.microsoft.com/office/drawing/2014/main" id="{FCC46930-EEEE-4334-B49B-F4646D38BB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853475" y="19745325"/>
          <a:ext cx="2400300" cy="2409825"/>
        </a:xfrm>
        <a:prstGeom prst="rect">
          <a:avLst/>
        </a:prstGeom>
      </xdr:spPr>
    </xdr:pic>
    <xdr:clientData/>
  </xdr:twoCellAnchor>
  <xdr:twoCellAnchor editAs="oneCell">
    <xdr:from>
      <xdr:col>93</xdr:col>
      <xdr:colOff>571501</xdr:colOff>
      <xdr:row>35</xdr:row>
      <xdr:rowOff>464741</xdr:rowOff>
    </xdr:from>
    <xdr:to>
      <xdr:col>107</xdr:col>
      <xdr:colOff>69581</xdr:colOff>
      <xdr:row>57</xdr:row>
      <xdr:rowOff>457201</xdr:rowOff>
    </xdr:to>
    <xdr:pic>
      <xdr:nvPicPr>
        <xdr:cNvPr id="25" name="Picture 24" descr="A person's face with glasses&#10;&#10;Description automatically generated with medium confidence">
          <a:extLst>
            <a:ext uri="{FF2B5EF4-FFF2-40B4-BE49-F238E27FC236}">
              <a16:creationId xmlns:a16="http://schemas.microsoft.com/office/drawing/2014/main" id="{33993729-BF84-48C0-91A1-092EF403E5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60176" y="16266716"/>
          <a:ext cx="11461480" cy="15489635"/>
        </a:xfrm>
        <a:prstGeom prst="rect">
          <a:avLst/>
        </a:prstGeom>
      </xdr:spPr>
    </xdr:pic>
    <xdr:clientData/>
  </xdr:twoCellAnchor>
  <xdr:twoCellAnchor editAs="oneCell">
    <xdr:from>
      <xdr:col>74</xdr:col>
      <xdr:colOff>585787</xdr:colOff>
      <xdr:row>34</xdr:row>
      <xdr:rowOff>3562350</xdr:rowOff>
    </xdr:from>
    <xdr:to>
      <xdr:col>81</xdr:col>
      <xdr:colOff>71971</xdr:colOff>
      <xdr:row>37</xdr:row>
      <xdr:rowOff>266700</xdr:rowOff>
    </xdr:to>
    <xdr:pic>
      <xdr:nvPicPr>
        <xdr:cNvPr id="27" name="Picture 26" descr="Icon&#10;&#10;Description automatically generated with medium confidence">
          <a:extLst>
            <a:ext uri="{FF2B5EF4-FFF2-40B4-BE49-F238E27FC236}">
              <a16:creationId xmlns:a16="http://schemas.microsoft.com/office/drawing/2014/main" id="{15291480-5C58-4FEB-B7C4-8568CD95B0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792062" y="15573375"/>
          <a:ext cx="3753384" cy="3686175"/>
        </a:xfrm>
        <a:prstGeom prst="rect">
          <a:avLst/>
        </a:prstGeom>
      </xdr:spPr>
    </xdr:pic>
    <xdr:clientData/>
  </xdr:twoCellAnchor>
  <xdr:twoCellAnchor editAs="oneCell">
    <xdr:from>
      <xdr:col>75</xdr:col>
      <xdr:colOff>457200</xdr:colOff>
      <xdr:row>31</xdr:row>
      <xdr:rowOff>1485900</xdr:rowOff>
    </xdr:from>
    <xdr:to>
      <xdr:col>125</xdr:col>
      <xdr:colOff>352425</xdr:colOff>
      <xdr:row>33</xdr:row>
      <xdr:rowOff>1333500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2D663333-5C61-46EE-AAAB-D2F46E2A04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273075" y="7572375"/>
          <a:ext cx="33804225" cy="3743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266700</xdr:colOff>
      <xdr:row>33</xdr:row>
      <xdr:rowOff>1919287</xdr:rowOff>
    </xdr:from>
    <xdr:to>
      <xdr:col>79</xdr:col>
      <xdr:colOff>63436</xdr:colOff>
      <xdr:row>35</xdr:row>
      <xdr:rowOff>426562</xdr:rowOff>
    </xdr:to>
    <xdr:pic>
      <xdr:nvPicPr>
        <xdr:cNvPr id="29" name="Picture 28" descr="Icon&#10;&#10;Description automatically generated">
          <a:extLst>
            <a:ext uri="{FF2B5EF4-FFF2-40B4-BE49-F238E27FC236}">
              <a16:creationId xmlns:a16="http://schemas.microsoft.com/office/drawing/2014/main" id="{790117E8-A5C4-43F9-9E3E-CB067ED8EA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034575" y="11901487"/>
          <a:ext cx="5283136" cy="4327050"/>
        </a:xfrm>
        <a:prstGeom prst="rect">
          <a:avLst/>
        </a:prstGeom>
      </xdr:spPr>
    </xdr:pic>
    <xdr:clientData/>
  </xdr:twoCellAnchor>
  <xdr:twoCellAnchor editAs="oneCell">
    <xdr:from>
      <xdr:col>26</xdr:col>
      <xdr:colOff>702062</xdr:colOff>
      <xdr:row>33</xdr:row>
      <xdr:rowOff>38100</xdr:rowOff>
    </xdr:from>
    <xdr:to>
      <xdr:col>37</xdr:col>
      <xdr:colOff>38099</xdr:colOff>
      <xdr:row>35</xdr:row>
      <xdr:rowOff>1524000</xdr:rowOff>
    </xdr:to>
    <xdr:pic>
      <xdr:nvPicPr>
        <xdr:cNvPr id="34" name="Picture 33" descr="Icon&#10;&#10;Description automatically generated">
          <a:extLst>
            <a:ext uri="{FF2B5EF4-FFF2-40B4-BE49-F238E27FC236}">
              <a16:creationId xmlns:a16="http://schemas.microsoft.com/office/drawing/2014/main" id="{16697C49-34E7-4D51-9CE4-CA1AD747A0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18362" y="10020300"/>
          <a:ext cx="7870437" cy="7315200"/>
        </a:xfrm>
        <a:prstGeom prst="rect">
          <a:avLst/>
        </a:prstGeom>
      </xdr:spPr>
    </xdr:pic>
    <xdr:clientData/>
  </xdr:twoCellAnchor>
  <xdr:twoCellAnchor editAs="oneCell">
    <xdr:from>
      <xdr:col>18</xdr:col>
      <xdr:colOff>38100</xdr:colOff>
      <xdr:row>35</xdr:row>
      <xdr:rowOff>1524000</xdr:rowOff>
    </xdr:from>
    <xdr:to>
      <xdr:col>32</xdr:col>
      <xdr:colOff>346283</xdr:colOff>
      <xdr:row>55</xdr:row>
      <xdr:rowOff>144860</xdr:rowOff>
    </xdr:to>
    <xdr:pic>
      <xdr:nvPicPr>
        <xdr:cNvPr id="37" name="Picture 36" descr="A person's face with glasses&#10;&#10;Description automatically generated with medium confidence">
          <a:extLst>
            <a:ext uri="{FF2B5EF4-FFF2-40B4-BE49-F238E27FC236}">
              <a16:creationId xmlns:a16="http://schemas.microsoft.com/office/drawing/2014/main" id="{07155B34-7C49-463C-B51A-8F8678FF3B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10900" y="17335500"/>
          <a:ext cx="9795083" cy="13213160"/>
        </a:xfrm>
        <a:prstGeom prst="rect">
          <a:avLst/>
        </a:prstGeom>
      </xdr:spPr>
    </xdr:pic>
    <xdr:clientData/>
  </xdr:twoCellAnchor>
  <xdr:twoCellAnchor editAs="oneCell">
    <xdr:from>
      <xdr:col>34</xdr:col>
      <xdr:colOff>152400</xdr:colOff>
      <xdr:row>47</xdr:row>
      <xdr:rowOff>266700</xdr:rowOff>
    </xdr:from>
    <xdr:to>
      <xdr:col>39</xdr:col>
      <xdr:colOff>149310</xdr:colOff>
      <xdr:row>51</xdr:row>
      <xdr:rowOff>571500</xdr:rowOff>
    </xdr:to>
    <xdr:pic>
      <xdr:nvPicPr>
        <xdr:cNvPr id="30" name="Picture 29" descr="A black and white logo&#10;&#10;Description automatically generated with low confidence">
          <a:extLst>
            <a:ext uri="{FF2B5EF4-FFF2-40B4-BE49-F238E27FC236}">
              <a16:creationId xmlns:a16="http://schemas.microsoft.com/office/drawing/2014/main" id="{78AB7BD1-49D4-E243-4EAF-653785B532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21831300" y="26441400"/>
          <a:ext cx="5788110" cy="27813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82</xdr:col>
      <xdr:colOff>61003</xdr:colOff>
      <xdr:row>32</xdr:row>
      <xdr:rowOff>217852</xdr:rowOff>
    </xdr:from>
    <xdr:to>
      <xdr:col>94</xdr:col>
      <xdr:colOff>1249417</xdr:colOff>
      <xdr:row>33</xdr:row>
      <xdr:rowOff>1742988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DBFF314-5A77-4E7F-B7E1-CF5E5508E5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144078" y="8247427"/>
          <a:ext cx="8503614" cy="3477761"/>
        </a:xfrm>
        <a:prstGeom prst="rect">
          <a:avLst/>
        </a:prstGeom>
      </xdr:spPr>
    </xdr:pic>
    <xdr:clientData/>
  </xdr:twoCellAnchor>
  <xdr:twoCellAnchor editAs="oneCell">
    <xdr:from>
      <xdr:col>81</xdr:col>
      <xdr:colOff>228600</xdr:colOff>
      <xdr:row>34</xdr:row>
      <xdr:rowOff>1285307</xdr:rowOff>
    </xdr:from>
    <xdr:to>
      <xdr:col>89</xdr:col>
      <xdr:colOff>419100</xdr:colOff>
      <xdr:row>36</xdr:row>
      <xdr:rowOff>214916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7E765AB-D24C-4CB1-A804-5415E93239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702075" y="13296332"/>
          <a:ext cx="5067300" cy="5035134"/>
        </a:xfrm>
        <a:prstGeom prst="rect">
          <a:avLst/>
        </a:prstGeom>
      </xdr:spPr>
    </xdr:pic>
    <xdr:clientData/>
  </xdr:twoCellAnchor>
  <xdr:twoCellAnchor editAs="oneCell">
    <xdr:from>
      <xdr:col>29</xdr:col>
      <xdr:colOff>690563</xdr:colOff>
      <xdr:row>143</xdr:row>
      <xdr:rowOff>0</xdr:rowOff>
    </xdr:from>
    <xdr:to>
      <xdr:col>37</xdr:col>
      <xdr:colOff>1238249</xdr:colOff>
      <xdr:row>163</xdr:row>
      <xdr:rowOff>714376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1B58C70-D191-44E5-814D-489DE55E6D0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5" t="11154" r="6211" b="8846"/>
        <a:stretch/>
      </xdr:blipFill>
      <xdr:spPr>
        <a:xfrm>
          <a:off x="19045238" y="91811475"/>
          <a:ext cx="6824661" cy="4962526"/>
        </a:xfrm>
        <a:prstGeom prst="rect">
          <a:avLst/>
        </a:prstGeom>
      </xdr:spPr>
    </xdr:pic>
    <xdr:clientData/>
  </xdr:twoCellAnchor>
  <xdr:twoCellAnchor>
    <xdr:from>
      <xdr:col>57</xdr:col>
      <xdr:colOff>95250</xdr:colOff>
      <xdr:row>150</xdr:row>
      <xdr:rowOff>142874</xdr:rowOff>
    </xdr:from>
    <xdr:to>
      <xdr:col>63</xdr:col>
      <xdr:colOff>0</xdr:colOff>
      <xdr:row>165</xdr:row>
      <xdr:rowOff>119063</xdr:rowOff>
    </xdr:to>
    <xdr:grpSp>
      <xdr:nvGrpSpPr>
        <xdr:cNvPr id="5" name="Group 4">
          <a:extLst>
            <a:ext uri="{FF2B5EF4-FFF2-40B4-BE49-F238E27FC236}">
              <a16:creationId xmlns:a16="http://schemas.microsoft.com/office/drawing/2014/main" id="{8A9C2DB8-8D88-473F-85D0-0CAE6407C394}"/>
            </a:ext>
          </a:extLst>
        </xdr:cNvPr>
        <xdr:cNvGrpSpPr/>
      </xdr:nvGrpSpPr>
      <xdr:grpSpPr>
        <a:xfrm>
          <a:off x="39985950" y="94059374"/>
          <a:ext cx="3562350" cy="4243389"/>
          <a:chOff x="29122687" y="11191875"/>
          <a:chExt cx="5072063" cy="5072063"/>
        </a:xfrm>
      </xdr:grpSpPr>
      <xdr:sp macro="" textlink="">
        <xdr:nvSpPr>
          <xdr:cNvPr id="6" name="Oval 5">
            <a:extLst>
              <a:ext uri="{FF2B5EF4-FFF2-40B4-BE49-F238E27FC236}">
                <a16:creationId xmlns:a16="http://schemas.microsoft.com/office/drawing/2014/main" id="{68090CD9-9292-447C-F55E-67F0BB09DDF3}"/>
              </a:ext>
            </a:extLst>
          </xdr:cNvPr>
          <xdr:cNvSpPr/>
        </xdr:nvSpPr>
        <xdr:spPr>
          <a:xfrm>
            <a:off x="29122687" y="11191875"/>
            <a:ext cx="5072063" cy="5072063"/>
          </a:xfrm>
          <a:prstGeom prst="ellipse">
            <a:avLst/>
          </a:prstGeom>
          <a:solidFill>
            <a:srgbClr val="002060"/>
          </a:solidFill>
          <a:ln>
            <a:solidFill>
              <a:srgbClr val="00206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US" sz="1100"/>
          </a:p>
        </xdr:txBody>
      </xdr:sp>
      <xdr:pic>
        <xdr:nvPicPr>
          <xdr:cNvPr id="7" name="Picture 6">
            <a:extLst>
              <a:ext uri="{FF2B5EF4-FFF2-40B4-BE49-F238E27FC236}">
                <a16:creationId xmlns:a16="http://schemas.microsoft.com/office/drawing/2014/main" id="{BA29BDDC-0AD9-FE9C-7B0D-3690C8D062D9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9289375" y="13045216"/>
            <a:ext cx="4830923" cy="1337533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>
    <xdr:from>
      <xdr:col>73</xdr:col>
      <xdr:colOff>173698</xdr:colOff>
      <xdr:row>43</xdr:row>
      <xdr:rowOff>311372</xdr:rowOff>
    </xdr:from>
    <xdr:to>
      <xdr:col>82</xdr:col>
      <xdr:colOff>596621</xdr:colOff>
      <xdr:row>54</xdr:row>
      <xdr:rowOff>3</xdr:rowOff>
    </xdr:to>
    <xdr:grpSp>
      <xdr:nvGrpSpPr>
        <xdr:cNvPr id="8" name="Group 7">
          <a:extLst>
            <a:ext uri="{FF2B5EF4-FFF2-40B4-BE49-F238E27FC236}">
              <a16:creationId xmlns:a16="http://schemas.microsoft.com/office/drawing/2014/main" id="{92BD767D-7DE0-48B8-867D-C98C3B88AAD8}"/>
            </a:ext>
          </a:extLst>
        </xdr:cNvPr>
        <xdr:cNvGrpSpPr/>
      </xdr:nvGrpSpPr>
      <xdr:grpSpPr>
        <a:xfrm>
          <a:off x="49817998" y="24809672"/>
          <a:ext cx="5909323" cy="5403631"/>
          <a:chOff x="29122687" y="11191875"/>
          <a:chExt cx="5072063" cy="5072063"/>
        </a:xfrm>
      </xdr:grpSpPr>
      <xdr:sp macro="" textlink="">
        <xdr:nvSpPr>
          <xdr:cNvPr id="9" name="Oval 8">
            <a:extLst>
              <a:ext uri="{FF2B5EF4-FFF2-40B4-BE49-F238E27FC236}">
                <a16:creationId xmlns:a16="http://schemas.microsoft.com/office/drawing/2014/main" id="{AFBDBF5A-B99B-A61E-4BB1-FD3BAF6F4F69}"/>
              </a:ext>
            </a:extLst>
          </xdr:cNvPr>
          <xdr:cNvSpPr/>
        </xdr:nvSpPr>
        <xdr:spPr>
          <a:xfrm>
            <a:off x="29122687" y="11191875"/>
            <a:ext cx="5072063" cy="5072063"/>
          </a:xfrm>
          <a:prstGeom prst="ellipse">
            <a:avLst/>
          </a:prstGeom>
          <a:solidFill>
            <a:srgbClr val="002060"/>
          </a:solidFill>
          <a:ln>
            <a:solidFill>
              <a:srgbClr val="00206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US" sz="1100"/>
          </a:p>
        </xdr:txBody>
      </xdr:sp>
      <xdr:pic>
        <xdr:nvPicPr>
          <xdr:cNvPr id="10" name="Picture 9">
            <a:extLst>
              <a:ext uri="{FF2B5EF4-FFF2-40B4-BE49-F238E27FC236}">
                <a16:creationId xmlns:a16="http://schemas.microsoft.com/office/drawing/2014/main" id="{FF3CB131-F84C-CCE7-76CF-B89C58CAC73F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9289375" y="13045216"/>
            <a:ext cx="4830923" cy="1337533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 editAs="oneCell">
    <xdr:from>
      <xdr:col>42</xdr:col>
      <xdr:colOff>0</xdr:colOff>
      <xdr:row>81</xdr:row>
      <xdr:rowOff>0</xdr:rowOff>
    </xdr:from>
    <xdr:to>
      <xdr:col>48</xdr:col>
      <xdr:colOff>514352</xdr:colOff>
      <xdr:row>87</xdr:row>
      <xdr:rowOff>652880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37B94EAD-CFDA-4532-ACF2-EDADFE81F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308550" y="47529750"/>
          <a:ext cx="4562477" cy="4710530"/>
        </a:xfrm>
        <a:prstGeom prst="rect">
          <a:avLst/>
        </a:prstGeom>
      </xdr:spPr>
    </xdr:pic>
    <xdr:clientData/>
  </xdr:twoCellAnchor>
  <xdr:twoCellAnchor editAs="oneCell">
    <xdr:from>
      <xdr:col>199</xdr:col>
      <xdr:colOff>474627</xdr:colOff>
      <xdr:row>80</xdr:row>
      <xdr:rowOff>393448</xdr:rowOff>
    </xdr:from>
    <xdr:to>
      <xdr:col>258</xdr:col>
      <xdr:colOff>444861</xdr:colOff>
      <xdr:row>109</xdr:row>
      <xdr:rowOff>705978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21DB0A6-9407-446E-9447-817C764A7B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309902" y="47246923"/>
          <a:ext cx="35936634" cy="19924505"/>
        </a:xfrm>
        <a:prstGeom prst="rect">
          <a:avLst/>
        </a:prstGeom>
      </xdr:spPr>
    </xdr:pic>
    <xdr:clientData/>
  </xdr:twoCellAnchor>
  <xdr:twoCellAnchor editAs="oneCell">
    <xdr:from>
      <xdr:col>63</xdr:col>
      <xdr:colOff>437341</xdr:colOff>
      <xdr:row>56</xdr:row>
      <xdr:rowOff>656897</xdr:rowOff>
    </xdr:from>
    <xdr:to>
      <xdr:col>79</xdr:col>
      <xdr:colOff>415396</xdr:colOff>
      <xdr:row>65</xdr:row>
      <xdr:rowOff>65690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2158E989-1338-4C02-979A-5E47A4B3B8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938016" y="31279772"/>
          <a:ext cx="9731655" cy="5495268"/>
        </a:xfrm>
        <a:prstGeom prst="rect">
          <a:avLst/>
        </a:prstGeom>
      </xdr:spPr>
    </xdr:pic>
    <xdr:clientData/>
  </xdr:twoCellAnchor>
  <xdr:twoCellAnchor editAs="oneCell">
    <xdr:from>
      <xdr:col>75</xdr:col>
      <xdr:colOff>262757</xdr:colOff>
      <xdr:row>71</xdr:row>
      <xdr:rowOff>197068</xdr:rowOff>
    </xdr:from>
    <xdr:to>
      <xdr:col>91</xdr:col>
      <xdr:colOff>336330</xdr:colOff>
      <xdr:row>79</xdr:row>
      <xdr:rowOff>513751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023EDBBD-AFD2-4BE0-9D3B-B4A29E1F2C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078632" y="40964068"/>
          <a:ext cx="9827173" cy="5726883"/>
        </a:xfrm>
        <a:prstGeom prst="rect">
          <a:avLst/>
        </a:prstGeom>
      </xdr:spPr>
    </xdr:pic>
    <xdr:clientData/>
  </xdr:twoCellAnchor>
  <xdr:twoCellAnchor editAs="oneCell">
    <xdr:from>
      <xdr:col>35</xdr:col>
      <xdr:colOff>361292</xdr:colOff>
      <xdr:row>59</xdr:row>
      <xdr:rowOff>581680</xdr:rowOff>
    </xdr:from>
    <xdr:to>
      <xdr:col>44</xdr:col>
      <xdr:colOff>433224</xdr:colOff>
      <xdr:row>68</xdr:row>
      <xdr:rowOff>87864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376B7D8E-71D1-445D-A237-F56FAA58A1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02192" y="33233380"/>
          <a:ext cx="9549307" cy="559265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68</xdr:row>
      <xdr:rowOff>32844</xdr:rowOff>
    </xdr:from>
    <xdr:to>
      <xdr:col>15</xdr:col>
      <xdr:colOff>262758</xdr:colOff>
      <xdr:row>76</xdr:row>
      <xdr:rowOff>391313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7E7E70BC-A424-4C1A-90EB-4FBECCD3B9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8771019"/>
          <a:ext cx="9406758" cy="5768669"/>
        </a:xfrm>
        <a:prstGeom prst="rect">
          <a:avLst/>
        </a:prstGeom>
      </xdr:spPr>
    </xdr:pic>
    <xdr:clientData/>
  </xdr:twoCellAnchor>
  <xdr:twoCellAnchor editAs="oneCell">
    <xdr:from>
      <xdr:col>28</xdr:col>
      <xdr:colOff>0</xdr:colOff>
      <xdr:row>73</xdr:row>
      <xdr:rowOff>65691</xdr:rowOff>
    </xdr:from>
    <xdr:to>
      <xdr:col>39</xdr:col>
      <xdr:colOff>11460</xdr:colOff>
      <xdr:row>81</xdr:row>
      <xdr:rowOff>229916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F37D3629-C368-47AF-8B9E-535DEE74A7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630775" y="42185241"/>
          <a:ext cx="9822210" cy="5574425"/>
        </a:xfrm>
        <a:prstGeom prst="rect">
          <a:avLst/>
        </a:prstGeom>
      </xdr:spPr>
    </xdr:pic>
    <xdr:clientData/>
  </xdr:twoCellAnchor>
  <xdr:twoCellAnchor editAs="oneCell">
    <xdr:from>
      <xdr:col>40</xdr:col>
      <xdr:colOff>98533</xdr:colOff>
      <xdr:row>73</xdr:row>
      <xdr:rowOff>65691</xdr:rowOff>
    </xdr:from>
    <xdr:to>
      <xdr:col>55</xdr:col>
      <xdr:colOff>51702</xdr:colOff>
      <xdr:row>81</xdr:row>
      <xdr:rowOff>164226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85A0E400-AF74-4BD9-8B1A-FF1EB41B59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806883" y="42185241"/>
          <a:ext cx="9868694" cy="5508735"/>
        </a:xfrm>
        <a:prstGeom prst="rect">
          <a:avLst/>
        </a:prstGeom>
      </xdr:spPr>
    </xdr:pic>
    <xdr:clientData/>
  </xdr:twoCellAnchor>
  <xdr:twoCellAnchor editAs="oneCell">
    <xdr:from>
      <xdr:col>11</xdr:col>
      <xdr:colOff>361291</xdr:colOff>
      <xdr:row>77</xdr:row>
      <xdr:rowOff>131380</xdr:rowOff>
    </xdr:from>
    <xdr:to>
      <xdr:col>26</xdr:col>
      <xdr:colOff>361291</xdr:colOff>
      <xdr:row>85</xdr:row>
      <xdr:rowOff>390497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5079B3F9-033D-43F3-8DE6-24DCFB39E6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66891" y="44956030"/>
          <a:ext cx="9391650" cy="5669317"/>
        </a:xfrm>
        <a:prstGeom prst="rect">
          <a:avLst/>
        </a:prstGeom>
      </xdr:spPr>
    </xdr:pic>
    <xdr:clientData/>
  </xdr:twoCellAnchor>
  <xdr:twoCellAnchor editAs="oneCell">
    <xdr:from>
      <xdr:col>57</xdr:col>
      <xdr:colOff>262759</xdr:colOff>
      <xdr:row>73</xdr:row>
      <xdr:rowOff>65691</xdr:rowOff>
    </xdr:from>
    <xdr:to>
      <xdr:col>73</xdr:col>
      <xdr:colOff>336332</xdr:colOff>
      <xdr:row>81</xdr:row>
      <xdr:rowOff>373399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EA12408C-FD74-4A3C-8F17-0C7036EE8B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105834" y="42185241"/>
          <a:ext cx="9827173" cy="5717908"/>
        </a:xfrm>
        <a:prstGeom prst="rect">
          <a:avLst/>
        </a:prstGeom>
      </xdr:spPr>
    </xdr:pic>
    <xdr:clientData/>
  </xdr:twoCellAnchor>
  <xdr:twoCellAnchor editAs="oneCell">
    <xdr:from>
      <xdr:col>82</xdr:col>
      <xdr:colOff>495300</xdr:colOff>
      <xdr:row>38</xdr:row>
      <xdr:rowOff>260441</xdr:rowOff>
    </xdr:from>
    <xdr:to>
      <xdr:col>96</xdr:col>
      <xdr:colOff>76200</xdr:colOff>
      <xdr:row>51</xdr:row>
      <xdr:rowOff>455257</xdr:rowOff>
    </xdr:to>
    <xdr:pic>
      <xdr:nvPicPr>
        <xdr:cNvPr id="21" name="Picture 20" descr="Icon&#10;&#10;Description automatically generated">
          <a:extLst>
            <a:ext uri="{FF2B5EF4-FFF2-40B4-BE49-F238E27FC236}">
              <a16:creationId xmlns:a16="http://schemas.microsoft.com/office/drawing/2014/main" id="{898F2B18-A123-4E5D-89AB-1B3102BA307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7455"/>
        <a:stretch/>
      </xdr:blipFill>
      <xdr:spPr>
        <a:xfrm>
          <a:off x="55578375" y="19548566"/>
          <a:ext cx="11544300" cy="9595991"/>
        </a:xfrm>
        <a:prstGeom prst="rect">
          <a:avLst/>
        </a:prstGeom>
      </xdr:spPr>
    </xdr:pic>
    <xdr:clientData/>
  </xdr:twoCellAnchor>
  <xdr:twoCellAnchor editAs="oneCell">
    <xdr:from>
      <xdr:col>9</xdr:col>
      <xdr:colOff>114300</xdr:colOff>
      <xdr:row>51</xdr:row>
      <xdr:rowOff>76200</xdr:rowOff>
    </xdr:from>
    <xdr:to>
      <xdr:col>16</xdr:col>
      <xdr:colOff>339379</xdr:colOff>
      <xdr:row>55</xdr:row>
      <xdr:rowOff>136064</xdr:rowOff>
    </xdr:to>
    <xdr:pic>
      <xdr:nvPicPr>
        <xdr:cNvPr id="22" name="Picture 21" descr="A blue sign with white text&#10;&#10;Description automatically generated with medium confidence">
          <a:extLst>
            <a:ext uri="{FF2B5EF4-FFF2-40B4-BE49-F238E27FC236}">
              <a16:creationId xmlns:a16="http://schemas.microsoft.com/office/drawing/2014/main" id="{7015DE5F-8208-43A7-9224-CCC395764A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00700" y="28765500"/>
          <a:ext cx="4492279" cy="1793414"/>
        </a:xfrm>
        <a:prstGeom prst="rect">
          <a:avLst/>
        </a:prstGeom>
      </xdr:spPr>
    </xdr:pic>
    <xdr:clientData/>
  </xdr:twoCellAnchor>
  <xdr:twoCellAnchor editAs="oneCell">
    <xdr:from>
      <xdr:col>14</xdr:col>
      <xdr:colOff>533400</xdr:colOff>
      <xdr:row>29</xdr:row>
      <xdr:rowOff>152400</xdr:rowOff>
    </xdr:from>
    <xdr:to>
      <xdr:col>61</xdr:col>
      <xdr:colOff>533400</xdr:colOff>
      <xdr:row>32</xdr:row>
      <xdr:rowOff>228600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1955E2FB-3351-4BA1-9704-ABE6C2856F6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245"/>
        <a:stretch/>
      </xdr:blipFill>
      <xdr:spPr bwMode="auto">
        <a:xfrm>
          <a:off x="9067800" y="5676900"/>
          <a:ext cx="33747075" cy="2581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68</xdr:col>
      <xdr:colOff>304800</xdr:colOff>
      <xdr:row>38</xdr:row>
      <xdr:rowOff>457200</xdr:rowOff>
    </xdr:from>
    <xdr:to>
      <xdr:col>72</xdr:col>
      <xdr:colOff>266700</xdr:colOff>
      <xdr:row>39</xdr:row>
      <xdr:rowOff>1409700</xdr:rowOff>
    </xdr:to>
    <xdr:pic>
      <xdr:nvPicPr>
        <xdr:cNvPr id="24" name="Picture 23" descr="Icon&#10;&#10;Description automatically generated with medium confidence">
          <a:extLst>
            <a:ext uri="{FF2B5EF4-FFF2-40B4-BE49-F238E27FC236}">
              <a16:creationId xmlns:a16="http://schemas.microsoft.com/office/drawing/2014/main" id="{96710F3B-67F8-412A-9413-051859B3D1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853475" y="19745325"/>
          <a:ext cx="2400300" cy="2409825"/>
        </a:xfrm>
        <a:prstGeom prst="rect">
          <a:avLst/>
        </a:prstGeom>
      </xdr:spPr>
    </xdr:pic>
    <xdr:clientData/>
  </xdr:twoCellAnchor>
  <xdr:twoCellAnchor editAs="oneCell">
    <xdr:from>
      <xdr:col>22</xdr:col>
      <xdr:colOff>609601</xdr:colOff>
      <xdr:row>35</xdr:row>
      <xdr:rowOff>457199</xdr:rowOff>
    </xdr:from>
    <xdr:to>
      <xdr:col>36</xdr:col>
      <xdr:colOff>1361782</xdr:colOff>
      <xdr:row>55</xdr:row>
      <xdr:rowOff>152400</xdr:rowOff>
    </xdr:to>
    <xdr:pic>
      <xdr:nvPicPr>
        <xdr:cNvPr id="25" name="Picture 24" descr="A person's face with glasses&#10;&#10;Description automatically generated with medium confidence">
          <a:extLst>
            <a:ext uri="{FF2B5EF4-FFF2-40B4-BE49-F238E27FC236}">
              <a16:creationId xmlns:a16="http://schemas.microsoft.com/office/drawing/2014/main" id="{EE564AEF-2B58-4564-9005-8168293ADA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20801" y="16268699"/>
          <a:ext cx="10581981" cy="14287501"/>
        </a:xfrm>
        <a:prstGeom prst="rect">
          <a:avLst/>
        </a:prstGeom>
      </xdr:spPr>
    </xdr:pic>
    <xdr:clientData/>
  </xdr:twoCellAnchor>
  <xdr:twoCellAnchor editAs="oneCell">
    <xdr:from>
      <xdr:col>74</xdr:col>
      <xdr:colOff>190500</xdr:colOff>
      <xdr:row>35</xdr:row>
      <xdr:rowOff>1219200</xdr:rowOff>
    </xdr:from>
    <xdr:to>
      <xdr:col>90</xdr:col>
      <xdr:colOff>419100</xdr:colOff>
      <xdr:row>56</xdr:row>
      <xdr:rowOff>387720</xdr:rowOff>
    </xdr:to>
    <xdr:pic>
      <xdr:nvPicPr>
        <xdr:cNvPr id="26" name="Picture 25" descr="A person wearing a hat and holding up the middle finger&#10;&#10;Description automatically generated with medium confidence">
          <a:extLst>
            <a:ext uri="{FF2B5EF4-FFF2-40B4-BE49-F238E27FC236}">
              <a16:creationId xmlns:a16="http://schemas.microsoft.com/office/drawing/2014/main" id="{5271F01C-B179-473D-B2F4-B1B9B6155D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444400" y="17030700"/>
          <a:ext cx="9982200" cy="13951320"/>
        </a:xfrm>
        <a:prstGeom prst="rect">
          <a:avLst/>
        </a:prstGeom>
      </xdr:spPr>
    </xdr:pic>
    <xdr:clientData/>
  </xdr:twoCellAnchor>
  <xdr:twoCellAnchor editAs="oneCell">
    <xdr:from>
      <xdr:col>74</xdr:col>
      <xdr:colOff>585787</xdr:colOff>
      <xdr:row>34</xdr:row>
      <xdr:rowOff>3562350</xdr:rowOff>
    </xdr:from>
    <xdr:to>
      <xdr:col>81</xdr:col>
      <xdr:colOff>71971</xdr:colOff>
      <xdr:row>37</xdr:row>
      <xdr:rowOff>266700</xdr:rowOff>
    </xdr:to>
    <xdr:pic>
      <xdr:nvPicPr>
        <xdr:cNvPr id="27" name="Picture 26" descr="Icon&#10;&#10;Description automatically generated with medium confidence">
          <a:extLst>
            <a:ext uri="{FF2B5EF4-FFF2-40B4-BE49-F238E27FC236}">
              <a16:creationId xmlns:a16="http://schemas.microsoft.com/office/drawing/2014/main" id="{EE690E26-AC2E-4558-AB5E-6BE59E1FC7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792062" y="15573375"/>
          <a:ext cx="3753384" cy="3686175"/>
        </a:xfrm>
        <a:prstGeom prst="rect">
          <a:avLst/>
        </a:prstGeom>
      </xdr:spPr>
    </xdr:pic>
    <xdr:clientData/>
  </xdr:twoCellAnchor>
  <xdr:twoCellAnchor editAs="oneCell">
    <xdr:from>
      <xdr:col>75</xdr:col>
      <xdr:colOff>457200</xdr:colOff>
      <xdr:row>31</xdr:row>
      <xdr:rowOff>1485900</xdr:rowOff>
    </xdr:from>
    <xdr:to>
      <xdr:col>125</xdr:col>
      <xdr:colOff>352425</xdr:colOff>
      <xdr:row>33</xdr:row>
      <xdr:rowOff>1333500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7E632D25-861A-40E1-9FEA-DACA7C3F37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273075" y="7572375"/>
          <a:ext cx="33804225" cy="3743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266700</xdr:colOff>
      <xdr:row>33</xdr:row>
      <xdr:rowOff>1919287</xdr:rowOff>
    </xdr:from>
    <xdr:to>
      <xdr:col>79</xdr:col>
      <xdr:colOff>63436</xdr:colOff>
      <xdr:row>35</xdr:row>
      <xdr:rowOff>426562</xdr:rowOff>
    </xdr:to>
    <xdr:pic>
      <xdr:nvPicPr>
        <xdr:cNvPr id="29" name="Picture 28" descr="Icon&#10;&#10;Description automatically generated">
          <a:extLst>
            <a:ext uri="{FF2B5EF4-FFF2-40B4-BE49-F238E27FC236}">
              <a16:creationId xmlns:a16="http://schemas.microsoft.com/office/drawing/2014/main" id="{C6F8494D-21BB-4067-B4FD-9BFCDF2765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034575" y="11901487"/>
          <a:ext cx="5283136" cy="4327050"/>
        </a:xfrm>
        <a:prstGeom prst="rect">
          <a:avLst/>
        </a:prstGeom>
      </xdr:spPr>
    </xdr:pic>
    <xdr:clientData/>
  </xdr:twoCellAnchor>
  <xdr:twoCellAnchor editAs="oneCell">
    <xdr:from>
      <xdr:col>17</xdr:col>
      <xdr:colOff>556052</xdr:colOff>
      <xdr:row>33</xdr:row>
      <xdr:rowOff>76200</xdr:rowOff>
    </xdr:from>
    <xdr:to>
      <xdr:col>28</xdr:col>
      <xdr:colOff>0</xdr:colOff>
      <xdr:row>35</xdr:row>
      <xdr:rowOff>493797</xdr:rowOff>
    </xdr:to>
    <xdr:pic>
      <xdr:nvPicPr>
        <xdr:cNvPr id="30" name="Picture 29" descr="Icon&#10;&#10;Description automatically generated">
          <a:extLst>
            <a:ext uri="{FF2B5EF4-FFF2-40B4-BE49-F238E27FC236}">
              <a16:creationId xmlns:a16="http://schemas.microsoft.com/office/drawing/2014/main" id="{6473C144-4B9E-43A9-9D1C-BB433D6B15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19252" y="10058400"/>
          <a:ext cx="6721048" cy="6246897"/>
        </a:xfrm>
        <a:prstGeom prst="rect">
          <a:avLst/>
        </a:prstGeom>
      </xdr:spPr>
    </xdr:pic>
    <xdr:clientData/>
  </xdr:twoCellAnchor>
  <xdr:twoCellAnchor editAs="oneCell">
    <xdr:from>
      <xdr:col>36</xdr:col>
      <xdr:colOff>1295400</xdr:colOff>
      <xdr:row>48</xdr:row>
      <xdr:rowOff>495300</xdr:rowOff>
    </xdr:from>
    <xdr:to>
      <xdr:col>40</xdr:col>
      <xdr:colOff>1050538</xdr:colOff>
      <xdr:row>52</xdr:row>
      <xdr:rowOff>304800</xdr:rowOff>
    </xdr:to>
    <xdr:pic>
      <xdr:nvPicPr>
        <xdr:cNvPr id="32" name="Picture 31" descr="A black and white logo&#10;&#10;Description automatically generated with low confidence">
          <a:extLst>
            <a:ext uri="{FF2B5EF4-FFF2-40B4-BE49-F238E27FC236}">
              <a16:creationId xmlns:a16="http://schemas.microsoft.com/office/drawing/2014/main" id="{196E5AAA-D6A7-8BC6-8EB4-39CBDE5727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24536400" y="27089100"/>
          <a:ext cx="5241538" cy="25527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82</xdr:col>
      <xdr:colOff>61003</xdr:colOff>
      <xdr:row>32</xdr:row>
      <xdr:rowOff>217852</xdr:rowOff>
    </xdr:from>
    <xdr:to>
      <xdr:col>94</xdr:col>
      <xdr:colOff>1249417</xdr:colOff>
      <xdr:row>33</xdr:row>
      <xdr:rowOff>1742988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D3218A7-1DDF-42EA-AACF-B39F3EA2EB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144078" y="8247427"/>
          <a:ext cx="8503614" cy="347776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33</xdr:row>
      <xdr:rowOff>1285307</xdr:rowOff>
    </xdr:from>
    <xdr:to>
      <xdr:col>15</xdr:col>
      <xdr:colOff>550363</xdr:colOff>
      <xdr:row>39</xdr:row>
      <xdr:rowOff>190500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C52C5C0-BB7D-48A7-A6ED-A8472DEC5A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267507"/>
          <a:ext cx="9694363" cy="9687493"/>
        </a:xfrm>
        <a:prstGeom prst="rect">
          <a:avLst/>
        </a:prstGeom>
      </xdr:spPr>
    </xdr:pic>
    <xdr:clientData/>
  </xdr:twoCellAnchor>
  <xdr:twoCellAnchor editAs="oneCell">
    <xdr:from>
      <xdr:col>29</xdr:col>
      <xdr:colOff>690563</xdr:colOff>
      <xdr:row>143</xdr:row>
      <xdr:rowOff>0</xdr:rowOff>
    </xdr:from>
    <xdr:to>
      <xdr:col>37</xdr:col>
      <xdr:colOff>1238249</xdr:colOff>
      <xdr:row>163</xdr:row>
      <xdr:rowOff>714376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306C15D4-3832-458F-8437-C5D77545955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5" t="11154" r="6211" b="8846"/>
        <a:stretch/>
      </xdr:blipFill>
      <xdr:spPr>
        <a:xfrm>
          <a:off x="19045238" y="91811475"/>
          <a:ext cx="6824661" cy="4962526"/>
        </a:xfrm>
        <a:prstGeom prst="rect">
          <a:avLst/>
        </a:prstGeom>
      </xdr:spPr>
    </xdr:pic>
    <xdr:clientData/>
  </xdr:twoCellAnchor>
  <xdr:twoCellAnchor>
    <xdr:from>
      <xdr:col>57</xdr:col>
      <xdr:colOff>95250</xdr:colOff>
      <xdr:row>150</xdr:row>
      <xdr:rowOff>142874</xdr:rowOff>
    </xdr:from>
    <xdr:to>
      <xdr:col>63</xdr:col>
      <xdr:colOff>0</xdr:colOff>
      <xdr:row>165</xdr:row>
      <xdr:rowOff>119063</xdr:rowOff>
    </xdr:to>
    <xdr:grpSp>
      <xdr:nvGrpSpPr>
        <xdr:cNvPr id="5" name="Group 4">
          <a:extLst>
            <a:ext uri="{FF2B5EF4-FFF2-40B4-BE49-F238E27FC236}">
              <a16:creationId xmlns:a16="http://schemas.microsoft.com/office/drawing/2014/main" id="{A7423501-8678-4AEC-9E9F-BEC5DCE100C6}"/>
            </a:ext>
          </a:extLst>
        </xdr:cNvPr>
        <xdr:cNvGrpSpPr/>
      </xdr:nvGrpSpPr>
      <xdr:grpSpPr>
        <a:xfrm>
          <a:off x="39985950" y="94059374"/>
          <a:ext cx="3562350" cy="4243389"/>
          <a:chOff x="29122687" y="11191875"/>
          <a:chExt cx="5072063" cy="5072063"/>
        </a:xfrm>
      </xdr:grpSpPr>
      <xdr:sp macro="" textlink="">
        <xdr:nvSpPr>
          <xdr:cNvPr id="6" name="Oval 5">
            <a:extLst>
              <a:ext uri="{FF2B5EF4-FFF2-40B4-BE49-F238E27FC236}">
                <a16:creationId xmlns:a16="http://schemas.microsoft.com/office/drawing/2014/main" id="{A915F7F3-FC63-4165-3BE2-36747E34198A}"/>
              </a:ext>
            </a:extLst>
          </xdr:cNvPr>
          <xdr:cNvSpPr/>
        </xdr:nvSpPr>
        <xdr:spPr>
          <a:xfrm>
            <a:off x="29122687" y="11191875"/>
            <a:ext cx="5072063" cy="5072063"/>
          </a:xfrm>
          <a:prstGeom prst="ellipse">
            <a:avLst/>
          </a:prstGeom>
          <a:solidFill>
            <a:srgbClr val="002060"/>
          </a:solidFill>
          <a:ln>
            <a:solidFill>
              <a:srgbClr val="00206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US" sz="1100"/>
          </a:p>
        </xdr:txBody>
      </xdr:sp>
      <xdr:pic>
        <xdr:nvPicPr>
          <xdr:cNvPr id="7" name="Picture 6">
            <a:extLst>
              <a:ext uri="{FF2B5EF4-FFF2-40B4-BE49-F238E27FC236}">
                <a16:creationId xmlns:a16="http://schemas.microsoft.com/office/drawing/2014/main" id="{0DD4F21D-02A7-1C08-2F0F-FDF5C700F68A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9289375" y="13045216"/>
            <a:ext cx="4830923" cy="1337533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>
    <xdr:from>
      <xdr:col>19</xdr:col>
      <xdr:colOff>342900</xdr:colOff>
      <xdr:row>34</xdr:row>
      <xdr:rowOff>1600200</xdr:rowOff>
    </xdr:from>
    <xdr:to>
      <xdr:col>36</xdr:col>
      <xdr:colOff>723900</xdr:colOff>
      <xdr:row>44</xdr:row>
      <xdr:rowOff>190500</xdr:rowOff>
    </xdr:to>
    <xdr:grpSp>
      <xdr:nvGrpSpPr>
        <xdr:cNvPr id="8" name="Group 7">
          <a:extLst>
            <a:ext uri="{FF2B5EF4-FFF2-40B4-BE49-F238E27FC236}">
              <a16:creationId xmlns:a16="http://schemas.microsoft.com/office/drawing/2014/main" id="{6699E73F-4C8F-44F4-9FBA-6830B983855B}"/>
            </a:ext>
          </a:extLst>
        </xdr:cNvPr>
        <xdr:cNvGrpSpPr/>
      </xdr:nvGrpSpPr>
      <xdr:grpSpPr>
        <a:xfrm>
          <a:off x="11925300" y="13601700"/>
          <a:ext cx="12039600" cy="11506200"/>
          <a:chOff x="29122687" y="11191875"/>
          <a:chExt cx="5072063" cy="5072063"/>
        </a:xfrm>
      </xdr:grpSpPr>
      <xdr:sp macro="" textlink="">
        <xdr:nvSpPr>
          <xdr:cNvPr id="9" name="Oval 8">
            <a:extLst>
              <a:ext uri="{FF2B5EF4-FFF2-40B4-BE49-F238E27FC236}">
                <a16:creationId xmlns:a16="http://schemas.microsoft.com/office/drawing/2014/main" id="{49888B04-9C07-EE73-5395-F88D920334EA}"/>
              </a:ext>
            </a:extLst>
          </xdr:cNvPr>
          <xdr:cNvSpPr/>
        </xdr:nvSpPr>
        <xdr:spPr>
          <a:xfrm>
            <a:off x="29122687" y="11191875"/>
            <a:ext cx="5072063" cy="5072063"/>
          </a:xfrm>
          <a:prstGeom prst="ellipse">
            <a:avLst/>
          </a:prstGeom>
          <a:solidFill>
            <a:srgbClr val="002060"/>
          </a:solidFill>
          <a:ln>
            <a:solidFill>
              <a:srgbClr val="00206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US" sz="1100"/>
          </a:p>
        </xdr:txBody>
      </xdr:sp>
      <xdr:pic>
        <xdr:nvPicPr>
          <xdr:cNvPr id="10" name="Picture 9">
            <a:extLst>
              <a:ext uri="{FF2B5EF4-FFF2-40B4-BE49-F238E27FC236}">
                <a16:creationId xmlns:a16="http://schemas.microsoft.com/office/drawing/2014/main" id="{52619205-9E1E-04C7-D275-37B8C54E694A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9289375" y="13045216"/>
            <a:ext cx="4830923" cy="1337533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 editAs="oneCell">
    <xdr:from>
      <xdr:col>42</xdr:col>
      <xdr:colOff>0</xdr:colOff>
      <xdr:row>81</xdr:row>
      <xdr:rowOff>0</xdr:rowOff>
    </xdr:from>
    <xdr:to>
      <xdr:col>48</xdr:col>
      <xdr:colOff>514352</xdr:colOff>
      <xdr:row>87</xdr:row>
      <xdr:rowOff>652880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CA0B0802-69E5-46C3-BE6C-7D9CC6F705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308550" y="47529750"/>
          <a:ext cx="4562477" cy="4710530"/>
        </a:xfrm>
        <a:prstGeom prst="rect">
          <a:avLst/>
        </a:prstGeom>
      </xdr:spPr>
    </xdr:pic>
    <xdr:clientData/>
  </xdr:twoCellAnchor>
  <xdr:twoCellAnchor editAs="oneCell">
    <xdr:from>
      <xdr:col>199</xdr:col>
      <xdr:colOff>474627</xdr:colOff>
      <xdr:row>80</xdr:row>
      <xdr:rowOff>393448</xdr:rowOff>
    </xdr:from>
    <xdr:to>
      <xdr:col>258</xdr:col>
      <xdr:colOff>444861</xdr:colOff>
      <xdr:row>109</xdr:row>
      <xdr:rowOff>705978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C1CB6367-5C8F-415E-8C19-B2FABDFDC2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309902" y="47246923"/>
          <a:ext cx="35936634" cy="19924505"/>
        </a:xfrm>
        <a:prstGeom prst="rect">
          <a:avLst/>
        </a:prstGeom>
      </xdr:spPr>
    </xdr:pic>
    <xdr:clientData/>
  </xdr:twoCellAnchor>
  <xdr:twoCellAnchor editAs="oneCell">
    <xdr:from>
      <xdr:col>63</xdr:col>
      <xdr:colOff>437341</xdr:colOff>
      <xdr:row>56</xdr:row>
      <xdr:rowOff>656897</xdr:rowOff>
    </xdr:from>
    <xdr:to>
      <xdr:col>79</xdr:col>
      <xdr:colOff>415396</xdr:colOff>
      <xdr:row>65</xdr:row>
      <xdr:rowOff>65690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BC29038-3903-432A-AF89-A9325B1C64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938016" y="31279772"/>
          <a:ext cx="9731655" cy="5495268"/>
        </a:xfrm>
        <a:prstGeom prst="rect">
          <a:avLst/>
        </a:prstGeom>
      </xdr:spPr>
    </xdr:pic>
    <xdr:clientData/>
  </xdr:twoCellAnchor>
  <xdr:twoCellAnchor editAs="oneCell">
    <xdr:from>
      <xdr:col>75</xdr:col>
      <xdr:colOff>262757</xdr:colOff>
      <xdr:row>71</xdr:row>
      <xdr:rowOff>197068</xdr:rowOff>
    </xdr:from>
    <xdr:to>
      <xdr:col>91</xdr:col>
      <xdr:colOff>336330</xdr:colOff>
      <xdr:row>79</xdr:row>
      <xdr:rowOff>513751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62FB55E7-1CDF-42B2-9756-F6956D9D41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078632" y="40964068"/>
          <a:ext cx="9827173" cy="5726883"/>
        </a:xfrm>
        <a:prstGeom prst="rect">
          <a:avLst/>
        </a:prstGeom>
      </xdr:spPr>
    </xdr:pic>
    <xdr:clientData/>
  </xdr:twoCellAnchor>
  <xdr:twoCellAnchor editAs="oneCell">
    <xdr:from>
      <xdr:col>35</xdr:col>
      <xdr:colOff>361292</xdr:colOff>
      <xdr:row>59</xdr:row>
      <xdr:rowOff>581680</xdr:rowOff>
    </xdr:from>
    <xdr:to>
      <xdr:col>44</xdr:col>
      <xdr:colOff>433224</xdr:colOff>
      <xdr:row>68</xdr:row>
      <xdr:rowOff>87864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8B4B92A8-E6D2-4F92-A679-E91F1A27C0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02192" y="33233380"/>
          <a:ext cx="9549307" cy="559265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68</xdr:row>
      <xdr:rowOff>32844</xdr:rowOff>
    </xdr:from>
    <xdr:to>
      <xdr:col>15</xdr:col>
      <xdr:colOff>262758</xdr:colOff>
      <xdr:row>76</xdr:row>
      <xdr:rowOff>391313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151CA30C-83B8-4A72-B3DE-2EE5C80A60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8771019"/>
          <a:ext cx="9406758" cy="5768669"/>
        </a:xfrm>
        <a:prstGeom prst="rect">
          <a:avLst/>
        </a:prstGeom>
      </xdr:spPr>
    </xdr:pic>
    <xdr:clientData/>
  </xdr:twoCellAnchor>
  <xdr:twoCellAnchor editAs="oneCell">
    <xdr:from>
      <xdr:col>28</xdr:col>
      <xdr:colOff>0</xdr:colOff>
      <xdr:row>73</xdr:row>
      <xdr:rowOff>65691</xdr:rowOff>
    </xdr:from>
    <xdr:to>
      <xdr:col>39</xdr:col>
      <xdr:colOff>11460</xdr:colOff>
      <xdr:row>81</xdr:row>
      <xdr:rowOff>229916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BB20570B-ADA9-48F6-8FF1-E5E0D8E588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630775" y="42185241"/>
          <a:ext cx="9822210" cy="5574425"/>
        </a:xfrm>
        <a:prstGeom prst="rect">
          <a:avLst/>
        </a:prstGeom>
      </xdr:spPr>
    </xdr:pic>
    <xdr:clientData/>
  </xdr:twoCellAnchor>
  <xdr:twoCellAnchor editAs="oneCell">
    <xdr:from>
      <xdr:col>40</xdr:col>
      <xdr:colOff>98533</xdr:colOff>
      <xdr:row>73</xdr:row>
      <xdr:rowOff>65691</xdr:rowOff>
    </xdr:from>
    <xdr:to>
      <xdr:col>55</xdr:col>
      <xdr:colOff>51702</xdr:colOff>
      <xdr:row>81</xdr:row>
      <xdr:rowOff>164226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55C545E3-3C02-49DB-9EBD-8841C441BC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806883" y="42185241"/>
          <a:ext cx="9868694" cy="5508735"/>
        </a:xfrm>
        <a:prstGeom prst="rect">
          <a:avLst/>
        </a:prstGeom>
      </xdr:spPr>
    </xdr:pic>
    <xdr:clientData/>
  </xdr:twoCellAnchor>
  <xdr:twoCellAnchor editAs="oneCell">
    <xdr:from>
      <xdr:col>11</xdr:col>
      <xdr:colOff>361291</xdr:colOff>
      <xdr:row>77</xdr:row>
      <xdr:rowOff>131380</xdr:rowOff>
    </xdr:from>
    <xdr:to>
      <xdr:col>26</xdr:col>
      <xdr:colOff>361291</xdr:colOff>
      <xdr:row>85</xdr:row>
      <xdr:rowOff>390497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87FCD6E4-3243-4FB2-B986-E6A5D2EE4A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66891" y="44956030"/>
          <a:ext cx="9391650" cy="5669317"/>
        </a:xfrm>
        <a:prstGeom prst="rect">
          <a:avLst/>
        </a:prstGeom>
      </xdr:spPr>
    </xdr:pic>
    <xdr:clientData/>
  </xdr:twoCellAnchor>
  <xdr:twoCellAnchor editAs="oneCell">
    <xdr:from>
      <xdr:col>57</xdr:col>
      <xdr:colOff>262759</xdr:colOff>
      <xdr:row>73</xdr:row>
      <xdr:rowOff>65691</xdr:rowOff>
    </xdr:from>
    <xdr:to>
      <xdr:col>73</xdr:col>
      <xdr:colOff>336332</xdr:colOff>
      <xdr:row>81</xdr:row>
      <xdr:rowOff>373399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A2FAA817-0623-4883-A8E5-9608C72B6F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105834" y="42185241"/>
          <a:ext cx="9827173" cy="5717908"/>
        </a:xfrm>
        <a:prstGeom prst="rect">
          <a:avLst/>
        </a:prstGeom>
      </xdr:spPr>
    </xdr:pic>
    <xdr:clientData/>
  </xdr:twoCellAnchor>
  <xdr:twoCellAnchor editAs="oneCell">
    <xdr:from>
      <xdr:col>82</xdr:col>
      <xdr:colOff>495300</xdr:colOff>
      <xdr:row>38</xdr:row>
      <xdr:rowOff>260441</xdr:rowOff>
    </xdr:from>
    <xdr:to>
      <xdr:col>96</xdr:col>
      <xdr:colOff>76200</xdr:colOff>
      <xdr:row>51</xdr:row>
      <xdr:rowOff>455257</xdr:rowOff>
    </xdr:to>
    <xdr:pic>
      <xdr:nvPicPr>
        <xdr:cNvPr id="21" name="Picture 20" descr="Icon&#10;&#10;Description automatically generated">
          <a:extLst>
            <a:ext uri="{FF2B5EF4-FFF2-40B4-BE49-F238E27FC236}">
              <a16:creationId xmlns:a16="http://schemas.microsoft.com/office/drawing/2014/main" id="{0C71D8CA-60F6-4777-BD00-317965D0502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7455"/>
        <a:stretch/>
      </xdr:blipFill>
      <xdr:spPr>
        <a:xfrm>
          <a:off x="55578375" y="19548566"/>
          <a:ext cx="11544300" cy="9595991"/>
        </a:xfrm>
        <a:prstGeom prst="rect">
          <a:avLst/>
        </a:prstGeom>
      </xdr:spPr>
    </xdr:pic>
    <xdr:clientData/>
  </xdr:twoCellAnchor>
  <xdr:twoCellAnchor editAs="oneCell">
    <xdr:from>
      <xdr:col>9</xdr:col>
      <xdr:colOff>114300</xdr:colOff>
      <xdr:row>51</xdr:row>
      <xdr:rowOff>76200</xdr:rowOff>
    </xdr:from>
    <xdr:to>
      <xdr:col>16</xdr:col>
      <xdr:colOff>339379</xdr:colOff>
      <xdr:row>55</xdr:row>
      <xdr:rowOff>136064</xdr:rowOff>
    </xdr:to>
    <xdr:pic>
      <xdr:nvPicPr>
        <xdr:cNvPr id="22" name="Picture 21" descr="A blue sign with white text&#10;&#10;Description automatically generated with medium confidence">
          <a:extLst>
            <a:ext uri="{FF2B5EF4-FFF2-40B4-BE49-F238E27FC236}">
              <a16:creationId xmlns:a16="http://schemas.microsoft.com/office/drawing/2014/main" id="{CD05C5A4-27E2-4697-B6BC-71DE9007DC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00700" y="28765500"/>
          <a:ext cx="4492279" cy="1793414"/>
        </a:xfrm>
        <a:prstGeom prst="rect">
          <a:avLst/>
        </a:prstGeom>
      </xdr:spPr>
    </xdr:pic>
    <xdr:clientData/>
  </xdr:twoCellAnchor>
  <xdr:twoCellAnchor editAs="oneCell">
    <xdr:from>
      <xdr:col>14</xdr:col>
      <xdr:colOff>533400</xdr:colOff>
      <xdr:row>29</xdr:row>
      <xdr:rowOff>152400</xdr:rowOff>
    </xdr:from>
    <xdr:to>
      <xdr:col>61</xdr:col>
      <xdr:colOff>533400</xdr:colOff>
      <xdr:row>32</xdr:row>
      <xdr:rowOff>228600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873B266B-0005-41DC-898A-3E9E9B24FA2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245"/>
        <a:stretch/>
      </xdr:blipFill>
      <xdr:spPr bwMode="auto">
        <a:xfrm>
          <a:off x="9067800" y="5676900"/>
          <a:ext cx="33747075" cy="2581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68</xdr:col>
      <xdr:colOff>304800</xdr:colOff>
      <xdr:row>38</xdr:row>
      <xdr:rowOff>457200</xdr:rowOff>
    </xdr:from>
    <xdr:to>
      <xdr:col>72</xdr:col>
      <xdr:colOff>266700</xdr:colOff>
      <xdr:row>39</xdr:row>
      <xdr:rowOff>1409700</xdr:rowOff>
    </xdr:to>
    <xdr:pic>
      <xdr:nvPicPr>
        <xdr:cNvPr id="24" name="Picture 23" descr="Icon&#10;&#10;Description automatically generated with medium confidence">
          <a:extLst>
            <a:ext uri="{FF2B5EF4-FFF2-40B4-BE49-F238E27FC236}">
              <a16:creationId xmlns:a16="http://schemas.microsoft.com/office/drawing/2014/main" id="{4E09FDE8-98D8-41E1-8CB3-A26EEFAE62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853475" y="19745325"/>
          <a:ext cx="2400300" cy="2409825"/>
        </a:xfrm>
        <a:prstGeom prst="rect">
          <a:avLst/>
        </a:prstGeom>
      </xdr:spPr>
    </xdr:pic>
    <xdr:clientData/>
  </xdr:twoCellAnchor>
  <xdr:twoCellAnchor editAs="oneCell">
    <xdr:from>
      <xdr:col>75</xdr:col>
      <xdr:colOff>152400</xdr:colOff>
      <xdr:row>34</xdr:row>
      <xdr:rowOff>457200</xdr:rowOff>
    </xdr:from>
    <xdr:to>
      <xdr:col>91</xdr:col>
      <xdr:colOff>381000</xdr:colOff>
      <xdr:row>47</xdr:row>
      <xdr:rowOff>235320</xdr:rowOff>
    </xdr:to>
    <xdr:pic>
      <xdr:nvPicPr>
        <xdr:cNvPr id="26" name="Picture 25" descr="A person wearing a hat and holding up the middle finger&#10;&#10;Description automatically generated with medium confidence">
          <a:extLst>
            <a:ext uri="{FF2B5EF4-FFF2-40B4-BE49-F238E27FC236}">
              <a16:creationId xmlns:a16="http://schemas.microsoft.com/office/drawing/2014/main" id="{CA7DBD2C-E3DC-41A1-825E-4827145030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015900" y="12458700"/>
          <a:ext cx="9982200" cy="13951320"/>
        </a:xfrm>
        <a:prstGeom prst="rect">
          <a:avLst/>
        </a:prstGeom>
      </xdr:spPr>
    </xdr:pic>
    <xdr:clientData/>
  </xdr:twoCellAnchor>
  <xdr:twoCellAnchor editAs="oneCell">
    <xdr:from>
      <xdr:col>74</xdr:col>
      <xdr:colOff>585787</xdr:colOff>
      <xdr:row>34</xdr:row>
      <xdr:rowOff>3562350</xdr:rowOff>
    </xdr:from>
    <xdr:to>
      <xdr:col>81</xdr:col>
      <xdr:colOff>71971</xdr:colOff>
      <xdr:row>37</xdr:row>
      <xdr:rowOff>266700</xdr:rowOff>
    </xdr:to>
    <xdr:pic>
      <xdr:nvPicPr>
        <xdr:cNvPr id="27" name="Picture 26" descr="Icon&#10;&#10;Description automatically generated with medium confidence">
          <a:extLst>
            <a:ext uri="{FF2B5EF4-FFF2-40B4-BE49-F238E27FC236}">
              <a16:creationId xmlns:a16="http://schemas.microsoft.com/office/drawing/2014/main" id="{8F1B9A85-C136-412C-92F5-49698E3B91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792062" y="15573375"/>
          <a:ext cx="3753384" cy="3686175"/>
        </a:xfrm>
        <a:prstGeom prst="rect">
          <a:avLst/>
        </a:prstGeom>
      </xdr:spPr>
    </xdr:pic>
    <xdr:clientData/>
  </xdr:twoCellAnchor>
  <xdr:twoCellAnchor editAs="oneCell">
    <xdr:from>
      <xdr:col>75</xdr:col>
      <xdr:colOff>457200</xdr:colOff>
      <xdr:row>31</xdr:row>
      <xdr:rowOff>1485900</xdr:rowOff>
    </xdr:from>
    <xdr:to>
      <xdr:col>125</xdr:col>
      <xdr:colOff>352425</xdr:colOff>
      <xdr:row>33</xdr:row>
      <xdr:rowOff>1333500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12E37117-8B54-4588-A166-B5D7BEA35B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273075" y="7572375"/>
          <a:ext cx="33804225" cy="3743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266700</xdr:colOff>
      <xdr:row>33</xdr:row>
      <xdr:rowOff>1919287</xdr:rowOff>
    </xdr:from>
    <xdr:to>
      <xdr:col>79</xdr:col>
      <xdr:colOff>63436</xdr:colOff>
      <xdr:row>35</xdr:row>
      <xdr:rowOff>426562</xdr:rowOff>
    </xdr:to>
    <xdr:pic>
      <xdr:nvPicPr>
        <xdr:cNvPr id="29" name="Picture 28" descr="Icon&#10;&#10;Description automatically generated">
          <a:extLst>
            <a:ext uri="{FF2B5EF4-FFF2-40B4-BE49-F238E27FC236}">
              <a16:creationId xmlns:a16="http://schemas.microsoft.com/office/drawing/2014/main" id="{9F989D2B-0B90-4C32-BA75-AA10FE4BB6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034575" y="11901487"/>
          <a:ext cx="5283136" cy="4327050"/>
        </a:xfrm>
        <a:prstGeom prst="rect">
          <a:avLst/>
        </a:prstGeom>
      </xdr:spPr>
    </xdr:pic>
    <xdr:clientData/>
  </xdr:twoCellAnchor>
  <xdr:twoCellAnchor editAs="oneCell">
    <xdr:from>
      <xdr:col>25</xdr:col>
      <xdr:colOff>76200</xdr:colOff>
      <xdr:row>60</xdr:row>
      <xdr:rowOff>0</xdr:rowOff>
    </xdr:from>
    <xdr:to>
      <xdr:col>33</xdr:col>
      <xdr:colOff>63842</xdr:colOff>
      <xdr:row>63</xdr:row>
      <xdr:rowOff>609600</xdr:rowOff>
    </xdr:to>
    <xdr:pic>
      <xdr:nvPicPr>
        <xdr:cNvPr id="30" name="Picture 29" descr="A black and white logo&#10;&#10;Description automatically generated with low confidence">
          <a:extLst>
            <a:ext uri="{FF2B5EF4-FFF2-40B4-BE49-F238E27FC236}">
              <a16:creationId xmlns:a16="http://schemas.microsoft.com/office/drawing/2014/main" id="{17FEDFB6-EE77-779D-2E0A-70A2D6C33D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5582900" y="33337500"/>
          <a:ext cx="5550242" cy="26670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82</xdr:col>
      <xdr:colOff>61003</xdr:colOff>
      <xdr:row>32</xdr:row>
      <xdr:rowOff>217852</xdr:rowOff>
    </xdr:from>
    <xdr:to>
      <xdr:col>94</xdr:col>
      <xdr:colOff>1249417</xdr:colOff>
      <xdr:row>33</xdr:row>
      <xdr:rowOff>1742988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7E3B80A-7CD9-4DA9-BA73-768A56859F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144078" y="8247427"/>
          <a:ext cx="8503614" cy="3477761"/>
        </a:xfrm>
        <a:prstGeom prst="rect">
          <a:avLst/>
        </a:prstGeom>
      </xdr:spPr>
    </xdr:pic>
    <xdr:clientData/>
  </xdr:twoCellAnchor>
  <xdr:twoCellAnchor editAs="oneCell">
    <xdr:from>
      <xdr:col>72</xdr:col>
      <xdr:colOff>-1</xdr:colOff>
      <xdr:row>45</xdr:row>
      <xdr:rowOff>142307</xdr:rowOff>
    </xdr:from>
    <xdr:to>
      <xdr:col>87</xdr:col>
      <xdr:colOff>550362</xdr:colOff>
      <xdr:row>62</xdr:row>
      <xdr:rowOff>457200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9B4D7CB-5E7B-448C-9E37-F98D1F4437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034699" y="25478807"/>
          <a:ext cx="9694363" cy="9687493"/>
        </a:xfrm>
        <a:prstGeom prst="rect">
          <a:avLst/>
        </a:prstGeom>
      </xdr:spPr>
    </xdr:pic>
    <xdr:clientData/>
  </xdr:twoCellAnchor>
  <xdr:twoCellAnchor editAs="oneCell">
    <xdr:from>
      <xdr:col>29</xdr:col>
      <xdr:colOff>690563</xdr:colOff>
      <xdr:row>143</xdr:row>
      <xdr:rowOff>0</xdr:rowOff>
    </xdr:from>
    <xdr:to>
      <xdr:col>37</xdr:col>
      <xdr:colOff>1238249</xdr:colOff>
      <xdr:row>163</xdr:row>
      <xdr:rowOff>714376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B0FBE46F-9464-4BDF-A3B9-E1A8E532878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5" t="11154" r="6211" b="8846"/>
        <a:stretch/>
      </xdr:blipFill>
      <xdr:spPr>
        <a:xfrm>
          <a:off x="19045238" y="91811475"/>
          <a:ext cx="6824661" cy="4962526"/>
        </a:xfrm>
        <a:prstGeom prst="rect">
          <a:avLst/>
        </a:prstGeom>
      </xdr:spPr>
    </xdr:pic>
    <xdr:clientData/>
  </xdr:twoCellAnchor>
  <xdr:twoCellAnchor>
    <xdr:from>
      <xdr:col>57</xdr:col>
      <xdr:colOff>95250</xdr:colOff>
      <xdr:row>150</xdr:row>
      <xdr:rowOff>142874</xdr:rowOff>
    </xdr:from>
    <xdr:to>
      <xdr:col>63</xdr:col>
      <xdr:colOff>0</xdr:colOff>
      <xdr:row>165</xdr:row>
      <xdr:rowOff>119063</xdr:rowOff>
    </xdr:to>
    <xdr:grpSp>
      <xdr:nvGrpSpPr>
        <xdr:cNvPr id="5" name="Group 4">
          <a:extLst>
            <a:ext uri="{FF2B5EF4-FFF2-40B4-BE49-F238E27FC236}">
              <a16:creationId xmlns:a16="http://schemas.microsoft.com/office/drawing/2014/main" id="{CB9C5E67-8AD3-4965-AE04-DA0A6CD7E231}"/>
            </a:ext>
          </a:extLst>
        </xdr:cNvPr>
        <xdr:cNvGrpSpPr/>
      </xdr:nvGrpSpPr>
      <xdr:grpSpPr>
        <a:xfrm>
          <a:off x="39985950" y="94059374"/>
          <a:ext cx="3562350" cy="4243389"/>
          <a:chOff x="29122687" y="11191875"/>
          <a:chExt cx="5072063" cy="5072063"/>
        </a:xfrm>
      </xdr:grpSpPr>
      <xdr:sp macro="" textlink="">
        <xdr:nvSpPr>
          <xdr:cNvPr id="6" name="Oval 5">
            <a:extLst>
              <a:ext uri="{FF2B5EF4-FFF2-40B4-BE49-F238E27FC236}">
                <a16:creationId xmlns:a16="http://schemas.microsoft.com/office/drawing/2014/main" id="{1C021997-265D-C52D-4BD3-499AAC0835F1}"/>
              </a:ext>
            </a:extLst>
          </xdr:cNvPr>
          <xdr:cNvSpPr/>
        </xdr:nvSpPr>
        <xdr:spPr>
          <a:xfrm>
            <a:off x="29122687" y="11191875"/>
            <a:ext cx="5072063" cy="5072063"/>
          </a:xfrm>
          <a:prstGeom prst="ellipse">
            <a:avLst/>
          </a:prstGeom>
          <a:solidFill>
            <a:srgbClr val="002060"/>
          </a:solidFill>
          <a:ln>
            <a:solidFill>
              <a:srgbClr val="00206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US" sz="1100"/>
          </a:p>
        </xdr:txBody>
      </xdr:sp>
      <xdr:pic>
        <xdr:nvPicPr>
          <xdr:cNvPr id="7" name="Picture 6">
            <a:extLst>
              <a:ext uri="{FF2B5EF4-FFF2-40B4-BE49-F238E27FC236}">
                <a16:creationId xmlns:a16="http://schemas.microsoft.com/office/drawing/2014/main" id="{26FAD74A-E44F-8879-E221-D9E7D4B34E8D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9289375" y="13045216"/>
            <a:ext cx="4830923" cy="1337533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 editAs="oneCell">
    <xdr:from>
      <xdr:col>42</xdr:col>
      <xdr:colOff>0</xdr:colOff>
      <xdr:row>81</xdr:row>
      <xdr:rowOff>0</xdr:rowOff>
    </xdr:from>
    <xdr:to>
      <xdr:col>48</xdr:col>
      <xdr:colOff>514352</xdr:colOff>
      <xdr:row>87</xdr:row>
      <xdr:rowOff>652880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739AF20A-5BD0-41D9-9B2B-9C7845FB4B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308550" y="47529750"/>
          <a:ext cx="4562477" cy="4710530"/>
        </a:xfrm>
        <a:prstGeom prst="rect">
          <a:avLst/>
        </a:prstGeom>
      </xdr:spPr>
    </xdr:pic>
    <xdr:clientData/>
  </xdr:twoCellAnchor>
  <xdr:twoCellAnchor editAs="oneCell">
    <xdr:from>
      <xdr:col>199</xdr:col>
      <xdr:colOff>474627</xdr:colOff>
      <xdr:row>80</xdr:row>
      <xdr:rowOff>393448</xdr:rowOff>
    </xdr:from>
    <xdr:to>
      <xdr:col>258</xdr:col>
      <xdr:colOff>444861</xdr:colOff>
      <xdr:row>109</xdr:row>
      <xdr:rowOff>705978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AC4B28C1-289D-420D-8ADB-5164621BEB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309902" y="47246923"/>
          <a:ext cx="35936634" cy="19924505"/>
        </a:xfrm>
        <a:prstGeom prst="rect">
          <a:avLst/>
        </a:prstGeom>
      </xdr:spPr>
    </xdr:pic>
    <xdr:clientData/>
  </xdr:twoCellAnchor>
  <xdr:twoCellAnchor editAs="oneCell">
    <xdr:from>
      <xdr:col>63</xdr:col>
      <xdr:colOff>437341</xdr:colOff>
      <xdr:row>56</xdr:row>
      <xdr:rowOff>656897</xdr:rowOff>
    </xdr:from>
    <xdr:to>
      <xdr:col>79</xdr:col>
      <xdr:colOff>415396</xdr:colOff>
      <xdr:row>65</xdr:row>
      <xdr:rowOff>65690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FD1C3283-75B3-4810-89AD-08B8DD06FD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938016" y="31279772"/>
          <a:ext cx="9731655" cy="5495268"/>
        </a:xfrm>
        <a:prstGeom prst="rect">
          <a:avLst/>
        </a:prstGeom>
      </xdr:spPr>
    </xdr:pic>
    <xdr:clientData/>
  </xdr:twoCellAnchor>
  <xdr:twoCellAnchor editAs="oneCell">
    <xdr:from>
      <xdr:col>75</xdr:col>
      <xdr:colOff>262757</xdr:colOff>
      <xdr:row>71</xdr:row>
      <xdr:rowOff>197068</xdr:rowOff>
    </xdr:from>
    <xdr:to>
      <xdr:col>91</xdr:col>
      <xdr:colOff>336330</xdr:colOff>
      <xdr:row>79</xdr:row>
      <xdr:rowOff>513751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419577C4-DBC9-455B-9E66-A03DAD2465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078632" y="40964068"/>
          <a:ext cx="9827173" cy="5726883"/>
        </a:xfrm>
        <a:prstGeom prst="rect">
          <a:avLst/>
        </a:prstGeom>
      </xdr:spPr>
    </xdr:pic>
    <xdr:clientData/>
  </xdr:twoCellAnchor>
  <xdr:twoCellAnchor editAs="oneCell">
    <xdr:from>
      <xdr:col>35</xdr:col>
      <xdr:colOff>361292</xdr:colOff>
      <xdr:row>59</xdr:row>
      <xdr:rowOff>581680</xdr:rowOff>
    </xdr:from>
    <xdr:to>
      <xdr:col>44</xdr:col>
      <xdr:colOff>433224</xdr:colOff>
      <xdr:row>68</xdr:row>
      <xdr:rowOff>87864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F3A5FE9B-6136-480D-A408-E91A51A4AE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02192" y="33233380"/>
          <a:ext cx="9549307" cy="559265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68</xdr:row>
      <xdr:rowOff>32844</xdr:rowOff>
    </xdr:from>
    <xdr:to>
      <xdr:col>15</xdr:col>
      <xdr:colOff>262758</xdr:colOff>
      <xdr:row>76</xdr:row>
      <xdr:rowOff>391313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C9F602EC-E32B-4B31-A2B1-C6AD41D16E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8771019"/>
          <a:ext cx="9406758" cy="5768669"/>
        </a:xfrm>
        <a:prstGeom prst="rect">
          <a:avLst/>
        </a:prstGeom>
      </xdr:spPr>
    </xdr:pic>
    <xdr:clientData/>
  </xdr:twoCellAnchor>
  <xdr:twoCellAnchor editAs="oneCell">
    <xdr:from>
      <xdr:col>28</xdr:col>
      <xdr:colOff>0</xdr:colOff>
      <xdr:row>73</xdr:row>
      <xdr:rowOff>65691</xdr:rowOff>
    </xdr:from>
    <xdr:to>
      <xdr:col>39</xdr:col>
      <xdr:colOff>11460</xdr:colOff>
      <xdr:row>81</xdr:row>
      <xdr:rowOff>229916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84ED5578-43FF-4EC3-B84F-15BE99CD04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630775" y="42185241"/>
          <a:ext cx="9822210" cy="5574425"/>
        </a:xfrm>
        <a:prstGeom prst="rect">
          <a:avLst/>
        </a:prstGeom>
      </xdr:spPr>
    </xdr:pic>
    <xdr:clientData/>
  </xdr:twoCellAnchor>
  <xdr:twoCellAnchor editAs="oneCell">
    <xdr:from>
      <xdr:col>40</xdr:col>
      <xdr:colOff>98533</xdr:colOff>
      <xdr:row>73</xdr:row>
      <xdr:rowOff>65691</xdr:rowOff>
    </xdr:from>
    <xdr:to>
      <xdr:col>55</xdr:col>
      <xdr:colOff>51702</xdr:colOff>
      <xdr:row>81</xdr:row>
      <xdr:rowOff>164226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FB73F1BE-533F-4828-9E35-48D935DCFF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806883" y="42185241"/>
          <a:ext cx="9868694" cy="5508735"/>
        </a:xfrm>
        <a:prstGeom prst="rect">
          <a:avLst/>
        </a:prstGeom>
      </xdr:spPr>
    </xdr:pic>
    <xdr:clientData/>
  </xdr:twoCellAnchor>
  <xdr:twoCellAnchor editAs="oneCell">
    <xdr:from>
      <xdr:col>11</xdr:col>
      <xdr:colOff>361291</xdr:colOff>
      <xdr:row>77</xdr:row>
      <xdr:rowOff>131380</xdr:rowOff>
    </xdr:from>
    <xdr:to>
      <xdr:col>26</xdr:col>
      <xdr:colOff>361291</xdr:colOff>
      <xdr:row>85</xdr:row>
      <xdr:rowOff>390497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7EFEE929-7972-494C-B1A9-D445971EC9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66891" y="44956030"/>
          <a:ext cx="9391650" cy="5669317"/>
        </a:xfrm>
        <a:prstGeom prst="rect">
          <a:avLst/>
        </a:prstGeom>
      </xdr:spPr>
    </xdr:pic>
    <xdr:clientData/>
  </xdr:twoCellAnchor>
  <xdr:twoCellAnchor editAs="oneCell">
    <xdr:from>
      <xdr:col>57</xdr:col>
      <xdr:colOff>262759</xdr:colOff>
      <xdr:row>73</xdr:row>
      <xdr:rowOff>65691</xdr:rowOff>
    </xdr:from>
    <xdr:to>
      <xdr:col>73</xdr:col>
      <xdr:colOff>336332</xdr:colOff>
      <xdr:row>81</xdr:row>
      <xdr:rowOff>373399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EDB1DDBF-C73B-4EED-94BD-533072A718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105834" y="42185241"/>
          <a:ext cx="9827173" cy="5717908"/>
        </a:xfrm>
        <a:prstGeom prst="rect">
          <a:avLst/>
        </a:prstGeom>
      </xdr:spPr>
    </xdr:pic>
    <xdr:clientData/>
  </xdr:twoCellAnchor>
  <xdr:twoCellAnchor editAs="oneCell">
    <xdr:from>
      <xdr:col>82</xdr:col>
      <xdr:colOff>495300</xdr:colOff>
      <xdr:row>38</xdr:row>
      <xdr:rowOff>260441</xdr:rowOff>
    </xdr:from>
    <xdr:to>
      <xdr:col>96</xdr:col>
      <xdr:colOff>76200</xdr:colOff>
      <xdr:row>51</xdr:row>
      <xdr:rowOff>455257</xdr:rowOff>
    </xdr:to>
    <xdr:pic>
      <xdr:nvPicPr>
        <xdr:cNvPr id="21" name="Picture 20" descr="Icon&#10;&#10;Description automatically generated">
          <a:extLst>
            <a:ext uri="{FF2B5EF4-FFF2-40B4-BE49-F238E27FC236}">
              <a16:creationId xmlns:a16="http://schemas.microsoft.com/office/drawing/2014/main" id="{7C1AEBB1-FE35-4D7A-ABE4-0852EB7CC86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7455"/>
        <a:stretch/>
      </xdr:blipFill>
      <xdr:spPr>
        <a:xfrm>
          <a:off x="55578375" y="19548566"/>
          <a:ext cx="11544300" cy="9595991"/>
        </a:xfrm>
        <a:prstGeom prst="rect">
          <a:avLst/>
        </a:prstGeom>
      </xdr:spPr>
    </xdr:pic>
    <xdr:clientData/>
  </xdr:twoCellAnchor>
  <xdr:twoCellAnchor editAs="oneCell">
    <xdr:from>
      <xdr:col>9</xdr:col>
      <xdr:colOff>114300</xdr:colOff>
      <xdr:row>51</xdr:row>
      <xdr:rowOff>76200</xdr:rowOff>
    </xdr:from>
    <xdr:to>
      <xdr:col>16</xdr:col>
      <xdr:colOff>339379</xdr:colOff>
      <xdr:row>55</xdr:row>
      <xdr:rowOff>136064</xdr:rowOff>
    </xdr:to>
    <xdr:pic>
      <xdr:nvPicPr>
        <xdr:cNvPr id="22" name="Picture 21" descr="A blue sign with white text&#10;&#10;Description automatically generated with medium confidence">
          <a:extLst>
            <a:ext uri="{FF2B5EF4-FFF2-40B4-BE49-F238E27FC236}">
              <a16:creationId xmlns:a16="http://schemas.microsoft.com/office/drawing/2014/main" id="{B8006408-5007-4C8D-9396-64EA3699D7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00700" y="28765500"/>
          <a:ext cx="4492279" cy="1793414"/>
        </a:xfrm>
        <a:prstGeom prst="rect">
          <a:avLst/>
        </a:prstGeom>
      </xdr:spPr>
    </xdr:pic>
    <xdr:clientData/>
  </xdr:twoCellAnchor>
  <xdr:twoCellAnchor editAs="oneCell">
    <xdr:from>
      <xdr:col>14</xdr:col>
      <xdr:colOff>533400</xdr:colOff>
      <xdr:row>29</xdr:row>
      <xdr:rowOff>152400</xdr:rowOff>
    </xdr:from>
    <xdr:to>
      <xdr:col>61</xdr:col>
      <xdr:colOff>533400</xdr:colOff>
      <xdr:row>32</xdr:row>
      <xdr:rowOff>228600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85DDA837-FCC3-485C-99CE-D03F5CE6A54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245"/>
        <a:stretch/>
      </xdr:blipFill>
      <xdr:spPr bwMode="auto">
        <a:xfrm>
          <a:off x="9067800" y="5676900"/>
          <a:ext cx="33747075" cy="2581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68</xdr:col>
      <xdr:colOff>304800</xdr:colOff>
      <xdr:row>38</xdr:row>
      <xdr:rowOff>457200</xdr:rowOff>
    </xdr:from>
    <xdr:to>
      <xdr:col>72</xdr:col>
      <xdr:colOff>266700</xdr:colOff>
      <xdr:row>39</xdr:row>
      <xdr:rowOff>1409700</xdr:rowOff>
    </xdr:to>
    <xdr:pic>
      <xdr:nvPicPr>
        <xdr:cNvPr id="24" name="Picture 23" descr="Icon&#10;&#10;Description automatically generated with medium confidence">
          <a:extLst>
            <a:ext uri="{FF2B5EF4-FFF2-40B4-BE49-F238E27FC236}">
              <a16:creationId xmlns:a16="http://schemas.microsoft.com/office/drawing/2014/main" id="{A5EED57A-3310-4766-BEE6-F44D516931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853475" y="19745325"/>
          <a:ext cx="2400300" cy="2409825"/>
        </a:xfrm>
        <a:prstGeom prst="rect">
          <a:avLst/>
        </a:prstGeom>
      </xdr:spPr>
    </xdr:pic>
    <xdr:clientData/>
  </xdr:twoCellAnchor>
  <xdr:twoCellAnchor editAs="oneCell">
    <xdr:from>
      <xdr:col>18</xdr:col>
      <xdr:colOff>38100</xdr:colOff>
      <xdr:row>35</xdr:row>
      <xdr:rowOff>800100</xdr:rowOff>
    </xdr:from>
    <xdr:to>
      <xdr:col>32</xdr:col>
      <xdr:colOff>533400</xdr:colOff>
      <xdr:row>55</xdr:row>
      <xdr:rowOff>159120</xdr:rowOff>
    </xdr:to>
    <xdr:pic>
      <xdr:nvPicPr>
        <xdr:cNvPr id="25" name="Picture 24" descr="A person wearing a hat and holding up the middle finger&#10;&#10;Description automatically generated with medium confidence">
          <a:extLst>
            <a:ext uri="{FF2B5EF4-FFF2-40B4-BE49-F238E27FC236}">
              <a16:creationId xmlns:a16="http://schemas.microsoft.com/office/drawing/2014/main" id="{3E7CC08E-6DF5-44CE-8B2E-E8327FD5E7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10900" y="16611600"/>
          <a:ext cx="9982200" cy="13951320"/>
        </a:xfrm>
        <a:prstGeom prst="rect">
          <a:avLst/>
        </a:prstGeom>
      </xdr:spPr>
    </xdr:pic>
    <xdr:clientData/>
  </xdr:twoCellAnchor>
  <xdr:twoCellAnchor editAs="oneCell">
    <xdr:from>
      <xdr:col>74</xdr:col>
      <xdr:colOff>585787</xdr:colOff>
      <xdr:row>34</xdr:row>
      <xdr:rowOff>3562350</xdr:rowOff>
    </xdr:from>
    <xdr:to>
      <xdr:col>81</xdr:col>
      <xdr:colOff>71971</xdr:colOff>
      <xdr:row>37</xdr:row>
      <xdr:rowOff>266700</xdr:rowOff>
    </xdr:to>
    <xdr:pic>
      <xdr:nvPicPr>
        <xdr:cNvPr id="26" name="Picture 25" descr="Icon&#10;&#10;Description automatically generated with medium confidence">
          <a:extLst>
            <a:ext uri="{FF2B5EF4-FFF2-40B4-BE49-F238E27FC236}">
              <a16:creationId xmlns:a16="http://schemas.microsoft.com/office/drawing/2014/main" id="{D375C52D-76DA-4037-ABC5-E4232FDFFC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792062" y="15573375"/>
          <a:ext cx="3753384" cy="3686175"/>
        </a:xfrm>
        <a:prstGeom prst="rect">
          <a:avLst/>
        </a:prstGeom>
      </xdr:spPr>
    </xdr:pic>
    <xdr:clientData/>
  </xdr:twoCellAnchor>
  <xdr:twoCellAnchor editAs="oneCell">
    <xdr:from>
      <xdr:col>75</xdr:col>
      <xdr:colOff>457200</xdr:colOff>
      <xdr:row>31</xdr:row>
      <xdr:rowOff>1485900</xdr:rowOff>
    </xdr:from>
    <xdr:to>
      <xdr:col>125</xdr:col>
      <xdr:colOff>352425</xdr:colOff>
      <xdr:row>33</xdr:row>
      <xdr:rowOff>1333500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B9E8DD99-68E9-4C50-97B0-E6828EBB1C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273075" y="7572375"/>
          <a:ext cx="33804225" cy="3743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266700</xdr:colOff>
      <xdr:row>33</xdr:row>
      <xdr:rowOff>1919287</xdr:rowOff>
    </xdr:from>
    <xdr:to>
      <xdr:col>79</xdr:col>
      <xdr:colOff>63436</xdr:colOff>
      <xdr:row>35</xdr:row>
      <xdr:rowOff>426562</xdr:rowOff>
    </xdr:to>
    <xdr:pic>
      <xdr:nvPicPr>
        <xdr:cNvPr id="28" name="Picture 27" descr="Icon&#10;&#10;Description automatically generated">
          <a:extLst>
            <a:ext uri="{FF2B5EF4-FFF2-40B4-BE49-F238E27FC236}">
              <a16:creationId xmlns:a16="http://schemas.microsoft.com/office/drawing/2014/main" id="{47C5E40F-BAA9-4F27-B847-2AF8444E24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034575" y="11901487"/>
          <a:ext cx="5283136" cy="4327050"/>
        </a:xfrm>
        <a:prstGeom prst="rect">
          <a:avLst/>
        </a:prstGeom>
      </xdr:spPr>
    </xdr:pic>
    <xdr:clientData/>
  </xdr:twoCellAnchor>
  <xdr:twoCellAnchor>
    <xdr:from>
      <xdr:col>17</xdr:col>
      <xdr:colOff>571500</xdr:colOff>
      <xdr:row>34</xdr:row>
      <xdr:rowOff>1371600</xdr:rowOff>
    </xdr:from>
    <xdr:to>
      <xdr:col>26</xdr:col>
      <xdr:colOff>114300</xdr:colOff>
      <xdr:row>36</xdr:row>
      <xdr:rowOff>114300</xdr:rowOff>
    </xdr:to>
    <xdr:grpSp>
      <xdr:nvGrpSpPr>
        <xdr:cNvPr id="8" name="Group 7">
          <a:extLst>
            <a:ext uri="{FF2B5EF4-FFF2-40B4-BE49-F238E27FC236}">
              <a16:creationId xmlns:a16="http://schemas.microsoft.com/office/drawing/2014/main" id="{1CEEE551-26F9-449C-B0A5-BFC1EC3EB066}"/>
            </a:ext>
          </a:extLst>
        </xdr:cNvPr>
        <xdr:cNvGrpSpPr/>
      </xdr:nvGrpSpPr>
      <xdr:grpSpPr>
        <a:xfrm>
          <a:off x="10934700" y="13373100"/>
          <a:ext cx="5295900" cy="4876800"/>
          <a:chOff x="29122687" y="11191875"/>
          <a:chExt cx="5072063" cy="5072063"/>
        </a:xfrm>
      </xdr:grpSpPr>
      <xdr:sp macro="" textlink="">
        <xdr:nvSpPr>
          <xdr:cNvPr id="9" name="Oval 8">
            <a:extLst>
              <a:ext uri="{FF2B5EF4-FFF2-40B4-BE49-F238E27FC236}">
                <a16:creationId xmlns:a16="http://schemas.microsoft.com/office/drawing/2014/main" id="{D646C175-F0EB-0B49-9675-F86C7144287A}"/>
              </a:ext>
            </a:extLst>
          </xdr:cNvPr>
          <xdr:cNvSpPr/>
        </xdr:nvSpPr>
        <xdr:spPr>
          <a:xfrm>
            <a:off x="29122687" y="11191875"/>
            <a:ext cx="5072063" cy="5072063"/>
          </a:xfrm>
          <a:prstGeom prst="ellipse">
            <a:avLst/>
          </a:prstGeom>
          <a:solidFill>
            <a:srgbClr val="002060"/>
          </a:solidFill>
          <a:ln>
            <a:solidFill>
              <a:srgbClr val="00206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US" sz="1100"/>
          </a:p>
        </xdr:txBody>
      </xdr:sp>
      <xdr:pic>
        <xdr:nvPicPr>
          <xdr:cNvPr id="10" name="Picture 9">
            <a:extLst>
              <a:ext uri="{FF2B5EF4-FFF2-40B4-BE49-F238E27FC236}">
                <a16:creationId xmlns:a16="http://schemas.microsoft.com/office/drawing/2014/main" id="{EF02DF5F-246D-6FDD-54E1-B9F35DBB1064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9289375" y="13045216"/>
            <a:ext cx="4830923" cy="1337533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 editAs="oneCell">
    <xdr:from>
      <xdr:col>32</xdr:col>
      <xdr:colOff>381000</xdr:colOff>
      <xdr:row>49</xdr:row>
      <xdr:rowOff>342900</xdr:rowOff>
    </xdr:from>
    <xdr:to>
      <xdr:col>38</xdr:col>
      <xdr:colOff>729989</xdr:colOff>
      <xdr:row>56</xdr:row>
      <xdr:rowOff>0</xdr:rowOff>
    </xdr:to>
    <xdr:pic>
      <xdr:nvPicPr>
        <xdr:cNvPr id="30" name="Picture 29" descr="A black and white logo&#10;&#10;Description automatically generated with low confidence">
          <a:extLst>
            <a:ext uri="{FF2B5EF4-FFF2-40B4-BE49-F238E27FC236}">
              <a16:creationId xmlns:a16="http://schemas.microsoft.com/office/drawing/2014/main" id="{AE9E0191-D9DD-157C-08BC-CBDD13D101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20840700" y="27622500"/>
          <a:ext cx="6102089" cy="29718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119743</xdr:colOff>
      <xdr:row>12</xdr:row>
      <xdr:rowOff>170090</xdr:rowOff>
    </xdr:from>
    <xdr:to>
      <xdr:col>15</xdr:col>
      <xdr:colOff>195944</xdr:colOff>
      <xdr:row>24</xdr:row>
      <xdr:rowOff>85451</xdr:rowOff>
    </xdr:to>
    <xdr:pic>
      <xdr:nvPicPr>
        <xdr:cNvPr id="13" name="Picture 12" descr="A picture containing text, person&#10;&#10;Description automatically generated">
          <a:extLst>
            <a:ext uri="{FF2B5EF4-FFF2-40B4-BE49-F238E27FC236}">
              <a16:creationId xmlns:a16="http://schemas.microsoft.com/office/drawing/2014/main" id="{3357A1EC-44D8-D46E-76B8-77BBB33067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30636" y="2456090"/>
          <a:ext cx="3750129" cy="2201361"/>
        </a:xfrm>
        <a:prstGeom prst="rect">
          <a:avLst/>
        </a:prstGeom>
      </xdr:spPr>
    </xdr:pic>
    <xdr:clientData/>
  </xdr:twoCellAnchor>
  <xdr:twoCellAnchor editAs="oneCell">
    <xdr:from>
      <xdr:col>9</xdr:col>
      <xdr:colOff>91168</xdr:colOff>
      <xdr:row>25</xdr:row>
      <xdr:rowOff>167690</xdr:rowOff>
    </xdr:from>
    <xdr:to>
      <xdr:col>15</xdr:col>
      <xdr:colOff>167369</xdr:colOff>
      <xdr:row>37</xdr:row>
      <xdr:rowOff>83051</xdr:rowOff>
    </xdr:to>
    <xdr:pic>
      <xdr:nvPicPr>
        <xdr:cNvPr id="15" name="Picture 14" descr="Graphical user interface&#10;&#10;Description automatically generated">
          <a:extLst>
            <a:ext uri="{FF2B5EF4-FFF2-40B4-BE49-F238E27FC236}">
              <a16:creationId xmlns:a16="http://schemas.microsoft.com/office/drawing/2014/main" id="{F8F93940-F4DF-E447-CBAA-79A3820E68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02061" y="4930190"/>
          <a:ext cx="3750129" cy="2201361"/>
        </a:xfrm>
        <a:prstGeom prst="rect">
          <a:avLst/>
        </a:prstGeom>
      </xdr:spPr>
    </xdr:pic>
    <xdr:clientData/>
  </xdr:twoCellAnchor>
  <xdr:twoCellAnchor editAs="oneCell">
    <xdr:from>
      <xdr:col>10</xdr:col>
      <xdr:colOff>76844</xdr:colOff>
      <xdr:row>38</xdr:row>
      <xdr:rowOff>55790</xdr:rowOff>
    </xdr:from>
    <xdr:to>
      <xdr:col>16</xdr:col>
      <xdr:colOff>153043</xdr:colOff>
      <xdr:row>49</xdr:row>
      <xdr:rowOff>161651</xdr:rowOff>
    </xdr:to>
    <xdr:pic>
      <xdr:nvPicPr>
        <xdr:cNvPr id="17" name="Picture 16" descr="Graphical user interface, application&#10;&#10;Description automatically generated">
          <a:extLst>
            <a:ext uri="{FF2B5EF4-FFF2-40B4-BE49-F238E27FC236}">
              <a16:creationId xmlns:a16="http://schemas.microsoft.com/office/drawing/2014/main" id="{52297626-8952-012E-520D-2B4EC710EB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00058" y="7294790"/>
          <a:ext cx="3750128" cy="2201361"/>
        </a:xfrm>
        <a:prstGeom prst="rect">
          <a:avLst/>
        </a:prstGeom>
      </xdr:spPr>
    </xdr:pic>
    <xdr:clientData/>
  </xdr:twoCellAnchor>
  <xdr:twoCellAnchor editAs="oneCell">
    <xdr:from>
      <xdr:col>16</xdr:col>
      <xdr:colOff>207793</xdr:colOff>
      <xdr:row>18</xdr:row>
      <xdr:rowOff>10490</xdr:rowOff>
    </xdr:from>
    <xdr:to>
      <xdr:col>22</xdr:col>
      <xdr:colOff>283994</xdr:colOff>
      <xdr:row>29</xdr:row>
      <xdr:rowOff>116351</xdr:rowOff>
    </xdr:to>
    <xdr:pic>
      <xdr:nvPicPr>
        <xdr:cNvPr id="19" name="Picture 18" descr="Diagram&#10;&#10;Description automatically generated with medium confidence">
          <a:extLst>
            <a:ext uri="{FF2B5EF4-FFF2-40B4-BE49-F238E27FC236}">
              <a16:creationId xmlns:a16="http://schemas.microsoft.com/office/drawing/2014/main" id="{42883A0A-2DD6-1FA5-7673-A046A580AB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4936" y="3439490"/>
          <a:ext cx="3750129" cy="2201361"/>
        </a:xfrm>
        <a:prstGeom prst="rect">
          <a:avLst/>
        </a:prstGeom>
      </xdr:spPr>
    </xdr:pic>
    <xdr:clientData/>
  </xdr:twoCellAnchor>
  <xdr:twoCellAnchor editAs="oneCell">
    <xdr:from>
      <xdr:col>17</xdr:col>
      <xdr:colOff>14894</xdr:colOff>
      <xdr:row>32</xdr:row>
      <xdr:rowOff>84290</xdr:rowOff>
    </xdr:from>
    <xdr:to>
      <xdr:col>23</xdr:col>
      <xdr:colOff>91093</xdr:colOff>
      <xdr:row>43</xdr:row>
      <xdr:rowOff>190151</xdr:rowOff>
    </xdr:to>
    <xdr:pic>
      <xdr:nvPicPr>
        <xdr:cNvPr id="21" name="Picture 20" descr="A picture containing chart&#10;&#10;Description automatically generated">
          <a:extLst>
            <a:ext uri="{FF2B5EF4-FFF2-40B4-BE49-F238E27FC236}">
              <a16:creationId xmlns:a16="http://schemas.microsoft.com/office/drawing/2014/main" id="{ECAF6CD2-3AA2-2795-4479-9F50923211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24358" y="6180290"/>
          <a:ext cx="3750128" cy="2201361"/>
        </a:xfrm>
        <a:prstGeom prst="rect">
          <a:avLst/>
        </a:prstGeom>
      </xdr:spPr>
    </xdr:pic>
    <xdr:clientData/>
  </xdr:twoCellAnchor>
  <xdr:twoCellAnchor>
    <xdr:from>
      <xdr:col>13</xdr:col>
      <xdr:colOff>348342</xdr:colOff>
      <xdr:row>21</xdr:row>
      <xdr:rowOff>84365</xdr:rowOff>
    </xdr:from>
    <xdr:to>
      <xdr:col>15</xdr:col>
      <xdr:colOff>62593</xdr:colOff>
      <xdr:row>23</xdr:row>
      <xdr:rowOff>151040</xdr:rowOff>
    </xdr:to>
    <xdr:sp macro="" textlink="">
      <xdr:nvSpPr>
        <xdr:cNvPr id="22" name="Rectangle 21">
          <a:extLst>
            <a:ext uri="{FF2B5EF4-FFF2-40B4-BE49-F238E27FC236}">
              <a16:creationId xmlns:a16="http://schemas.microsoft.com/office/drawing/2014/main" id="{322C0619-B4A1-88AF-1805-C5E32F8320D1}"/>
            </a:ext>
          </a:extLst>
        </xdr:cNvPr>
        <xdr:cNvSpPr/>
      </xdr:nvSpPr>
      <xdr:spPr>
        <a:xfrm>
          <a:off x="8308521" y="4084865"/>
          <a:ext cx="938893" cy="447675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US" sz="2400" b="1" baseline="0">
              <a:solidFill>
                <a:schemeClr val="tx1"/>
              </a:solidFill>
            </a:rPr>
            <a:t>1828</a:t>
          </a:r>
        </a:p>
      </xdr:txBody>
    </xdr:sp>
    <xdr:clientData/>
  </xdr:twoCellAnchor>
  <xdr:twoCellAnchor>
    <xdr:from>
      <xdr:col>10</xdr:col>
      <xdr:colOff>532039</xdr:colOff>
      <xdr:row>35</xdr:row>
      <xdr:rowOff>8165</xdr:rowOff>
    </xdr:from>
    <xdr:to>
      <xdr:col>12</xdr:col>
      <xdr:colOff>243567</xdr:colOff>
      <xdr:row>37</xdr:row>
      <xdr:rowOff>74840</xdr:rowOff>
    </xdr:to>
    <xdr:sp macro="" textlink="">
      <xdr:nvSpPr>
        <xdr:cNvPr id="23" name="Rectangle 22">
          <a:extLst>
            <a:ext uri="{FF2B5EF4-FFF2-40B4-BE49-F238E27FC236}">
              <a16:creationId xmlns:a16="http://schemas.microsoft.com/office/drawing/2014/main" id="{FD359198-4494-4EC8-A1EB-5DFD29665D39}"/>
            </a:ext>
          </a:extLst>
        </xdr:cNvPr>
        <xdr:cNvSpPr/>
      </xdr:nvSpPr>
      <xdr:spPr>
        <a:xfrm>
          <a:off x="6655253" y="6675665"/>
          <a:ext cx="936171" cy="447675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US" sz="2400" b="1" baseline="0">
              <a:solidFill>
                <a:schemeClr val="tx1"/>
              </a:solidFill>
            </a:rPr>
            <a:t>1829</a:t>
          </a:r>
        </a:p>
      </xdr:txBody>
    </xdr:sp>
    <xdr:clientData/>
  </xdr:twoCellAnchor>
  <xdr:twoCellAnchor>
    <xdr:from>
      <xdr:col>12</xdr:col>
      <xdr:colOff>300717</xdr:colOff>
      <xdr:row>47</xdr:row>
      <xdr:rowOff>84365</xdr:rowOff>
    </xdr:from>
    <xdr:to>
      <xdr:col>14</xdr:col>
      <xdr:colOff>14967</xdr:colOff>
      <xdr:row>49</xdr:row>
      <xdr:rowOff>151040</xdr:rowOff>
    </xdr:to>
    <xdr:sp macro="" textlink="">
      <xdr:nvSpPr>
        <xdr:cNvPr id="24" name="Rectangle 23">
          <a:extLst>
            <a:ext uri="{FF2B5EF4-FFF2-40B4-BE49-F238E27FC236}">
              <a16:creationId xmlns:a16="http://schemas.microsoft.com/office/drawing/2014/main" id="{17623675-B9D4-4F07-95DC-6382F5FB4B1F}"/>
            </a:ext>
          </a:extLst>
        </xdr:cNvPr>
        <xdr:cNvSpPr/>
      </xdr:nvSpPr>
      <xdr:spPr>
        <a:xfrm>
          <a:off x="7648574" y="9037865"/>
          <a:ext cx="938893" cy="447675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US" sz="2400" b="1" baseline="0">
              <a:solidFill>
                <a:schemeClr val="tx1"/>
              </a:solidFill>
            </a:rPr>
            <a:t>1830</a:t>
          </a:r>
        </a:p>
      </xdr:txBody>
    </xdr:sp>
    <xdr:clientData/>
  </xdr:twoCellAnchor>
  <xdr:twoCellAnchor>
    <xdr:from>
      <xdr:col>17</xdr:col>
      <xdr:colOff>598714</xdr:colOff>
      <xdr:row>27</xdr:row>
      <xdr:rowOff>27215</xdr:rowOff>
    </xdr:from>
    <xdr:to>
      <xdr:col>19</xdr:col>
      <xdr:colOff>310242</xdr:colOff>
      <xdr:row>29</xdr:row>
      <xdr:rowOff>93890</xdr:rowOff>
    </xdr:to>
    <xdr:sp macro="" textlink="">
      <xdr:nvSpPr>
        <xdr:cNvPr id="25" name="Rectangle 24">
          <a:extLst>
            <a:ext uri="{FF2B5EF4-FFF2-40B4-BE49-F238E27FC236}">
              <a16:creationId xmlns:a16="http://schemas.microsoft.com/office/drawing/2014/main" id="{0078A2DC-4162-4A9D-9024-8475FFDA1A6C}"/>
            </a:ext>
          </a:extLst>
        </xdr:cNvPr>
        <xdr:cNvSpPr/>
      </xdr:nvSpPr>
      <xdr:spPr>
        <a:xfrm>
          <a:off x="11008178" y="5170715"/>
          <a:ext cx="936171" cy="447675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US" sz="2400" b="1" baseline="0">
              <a:solidFill>
                <a:schemeClr val="tx1"/>
              </a:solidFill>
            </a:rPr>
            <a:t>1831</a:t>
          </a:r>
        </a:p>
      </xdr:txBody>
    </xdr:sp>
    <xdr:clientData/>
  </xdr:twoCellAnchor>
  <xdr:twoCellAnchor>
    <xdr:from>
      <xdr:col>18</xdr:col>
      <xdr:colOff>465289</xdr:colOff>
      <xdr:row>41</xdr:row>
      <xdr:rowOff>112865</xdr:rowOff>
    </xdr:from>
    <xdr:to>
      <xdr:col>20</xdr:col>
      <xdr:colOff>176818</xdr:colOff>
      <xdr:row>43</xdr:row>
      <xdr:rowOff>179540</xdr:rowOff>
    </xdr:to>
    <xdr:sp macro="" textlink="">
      <xdr:nvSpPr>
        <xdr:cNvPr id="26" name="Rectangle 25">
          <a:extLst>
            <a:ext uri="{FF2B5EF4-FFF2-40B4-BE49-F238E27FC236}">
              <a16:creationId xmlns:a16="http://schemas.microsoft.com/office/drawing/2014/main" id="{9CF3BF99-3AD1-4402-9ADB-10FADC6F3EAC}"/>
            </a:ext>
          </a:extLst>
        </xdr:cNvPr>
        <xdr:cNvSpPr/>
      </xdr:nvSpPr>
      <xdr:spPr>
        <a:xfrm>
          <a:off x="11487075" y="7923365"/>
          <a:ext cx="936172" cy="447675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US" sz="2400" b="1" baseline="0">
              <a:solidFill>
                <a:schemeClr val="tx1"/>
              </a:solidFill>
            </a:rPr>
            <a:t>1832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2</xdr:row>
      <xdr:rowOff>104775</xdr:rowOff>
    </xdr:from>
    <xdr:to>
      <xdr:col>15</xdr:col>
      <xdr:colOff>537210</xdr:colOff>
      <xdr:row>33</xdr:row>
      <xdr:rowOff>142875</xdr:rowOff>
    </xdr:to>
    <xdr:pic>
      <xdr:nvPicPr>
        <xdr:cNvPr id="3" name="Picture 2" descr="Two people standing next to each other holding signs&#10;&#10;Description automatically generated with low confidence">
          <a:extLst>
            <a:ext uri="{FF2B5EF4-FFF2-40B4-BE49-F238E27FC236}">
              <a16:creationId xmlns:a16="http://schemas.microsoft.com/office/drawing/2014/main" id="{754D1E48-6E8B-6413-BEEB-8E0C48E126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485775"/>
          <a:ext cx="9509760" cy="5943600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F7FD8A14-B72D-464A-81EA-44B7DD1A16A2}" name="TaxRateTableAnswer" displayName="TaxRateTableAnswer" ref="B11:D17" totalsRowShown="0" headerRowDxfId="6" headerRowBorderDxfId="5" tableBorderDxfId="4" totalsRowBorderDxfId="3">
  <autoFilter ref="B11:D17" xr:uid="{F7FD8A14-B72D-464A-81EA-44B7DD1A16A2}"/>
  <tableColumns count="3">
    <tableColumn id="1" xr3:uid="{388F9FCE-B232-48BF-AA2D-5F294D4C2B7E}" name="Earnings"/>
    <tableColumn id="2" xr3:uid="{CD28EDBC-D8BB-47CC-B9E1-DF5847081849}" name="Range" dataDxfId="2"/>
    <tableColumn id="3" xr3:uid="{28C765C7-46A2-47F9-B79E-963C4CF79EB8}" name="TaxRate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hyperlink" Target="https://www.youtube.com/watch?v=R5RVdzsoVIo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2605AD-D226-4523-AC02-71FF1C35E120}">
  <sheetPr>
    <tabColor rgb="FFFFFF00"/>
  </sheetPr>
  <dimension ref="A1:CQ226"/>
  <sheetViews>
    <sheetView showGridLines="0" topLeftCell="A26" zoomScale="25" zoomScaleNormal="25" workbookViewId="0">
      <selection activeCell="BX50" sqref="BX50"/>
    </sheetView>
  </sheetViews>
  <sheetFormatPr defaultRowHeight="15" x14ac:dyDescent="0.25"/>
  <cols>
    <col min="13" max="13" width="9.140625" customWidth="1"/>
    <col min="23" max="23" width="12.85546875" customWidth="1"/>
    <col min="27" max="27" width="12.140625" bestFit="1" customWidth="1"/>
    <col min="28" max="30" width="10.85546875" bestFit="1" customWidth="1"/>
    <col min="31" max="31" width="11.140625" bestFit="1" customWidth="1"/>
    <col min="35" max="35" width="11.85546875" bestFit="1" customWidth="1"/>
    <col min="36" max="36" width="11.5703125" customWidth="1"/>
    <col min="37" max="37" width="21.28515625" bestFit="1" customWidth="1"/>
    <col min="38" max="38" width="23.140625" customWidth="1"/>
    <col min="39" max="40" width="19" bestFit="1" customWidth="1"/>
    <col min="41" max="41" width="18" bestFit="1" customWidth="1"/>
    <col min="42" max="42" width="6" customWidth="1"/>
    <col min="43" max="43" width="15" bestFit="1" customWidth="1"/>
    <col min="95" max="95" width="60.5703125" bestFit="1" customWidth="1"/>
  </cols>
  <sheetData>
    <row r="1" spans="1:1" x14ac:dyDescent="0.25">
      <c r="A1" s="58"/>
    </row>
    <row r="19" spans="20:66" x14ac:dyDescent="0.25">
      <c r="T19" s="59"/>
      <c r="U19" s="59"/>
      <c r="V19" s="59"/>
      <c r="W19" s="59"/>
      <c r="X19" s="59"/>
      <c r="Y19" s="59"/>
      <c r="Z19" s="59"/>
      <c r="AA19" s="59"/>
      <c r="AB19" s="59"/>
      <c r="AC19" s="59"/>
      <c r="AD19" s="59"/>
      <c r="AE19" s="59"/>
      <c r="AF19" s="59"/>
      <c r="AG19" s="59"/>
      <c r="AH19" s="59"/>
      <c r="AI19" s="59"/>
      <c r="AJ19" s="59"/>
      <c r="AK19" s="59"/>
      <c r="AL19" s="59"/>
      <c r="AM19" s="59"/>
      <c r="AN19" s="59"/>
      <c r="AO19" s="59"/>
      <c r="AP19" s="59"/>
      <c r="AQ19" s="59"/>
      <c r="AR19" s="59"/>
      <c r="AS19" s="59"/>
      <c r="AT19" s="59"/>
      <c r="AU19" s="59"/>
      <c r="AV19" s="59"/>
      <c r="AW19" s="59"/>
      <c r="AX19" s="59"/>
      <c r="AY19" s="59"/>
      <c r="AZ19" s="59"/>
      <c r="BA19" s="59"/>
      <c r="BB19" s="59"/>
      <c r="BC19" s="59"/>
      <c r="BD19" s="59"/>
      <c r="BE19" s="59"/>
      <c r="BF19" s="59"/>
      <c r="BG19" s="59"/>
      <c r="BH19" s="59"/>
      <c r="BI19" s="59"/>
      <c r="BJ19" s="59"/>
      <c r="BK19" s="59"/>
      <c r="BL19" s="59"/>
      <c r="BM19" s="59"/>
      <c r="BN19" s="59"/>
    </row>
    <row r="20" spans="20:66" x14ac:dyDescent="0.25">
      <c r="T20" s="59"/>
      <c r="U20" s="59"/>
      <c r="V20" s="59"/>
      <c r="W20" s="59"/>
      <c r="X20" s="59"/>
      <c r="Y20" s="59"/>
      <c r="Z20" s="59"/>
      <c r="AA20" s="59"/>
      <c r="AB20" s="59"/>
      <c r="AC20" s="59"/>
      <c r="AD20" s="59"/>
      <c r="AE20" s="59"/>
      <c r="AF20" s="59"/>
      <c r="AG20" s="59"/>
      <c r="AH20" s="59"/>
      <c r="AI20" s="59"/>
      <c r="AJ20" s="59"/>
      <c r="AK20" s="59"/>
      <c r="AL20" s="59"/>
      <c r="AM20" s="59"/>
      <c r="AN20" s="59"/>
      <c r="AO20" s="59"/>
      <c r="AP20" s="59"/>
      <c r="AQ20" s="59"/>
      <c r="AR20" s="59"/>
      <c r="AS20" s="59"/>
      <c r="AT20" s="59"/>
      <c r="AU20" s="59"/>
      <c r="AV20" s="59"/>
      <c r="AW20" s="59"/>
      <c r="AX20" s="59"/>
      <c r="AY20" s="59"/>
      <c r="AZ20" s="59"/>
      <c r="BA20" s="59"/>
      <c r="BB20" s="59"/>
      <c r="BC20" s="59"/>
      <c r="BD20" s="59"/>
      <c r="BE20" s="59"/>
      <c r="BF20" s="59"/>
      <c r="BG20" s="59"/>
      <c r="BH20" s="59"/>
      <c r="BI20" s="59"/>
      <c r="BJ20" s="59"/>
      <c r="BK20" s="59"/>
      <c r="BL20" s="59"/>
      <c r="BM20" s="59"/>
      <c r="BN20" s="59"/>
    </row>
    <row r="21" spans="20:66" x14ac:dyDescent="0.25">
      <c r="T21" s="59"/>
      <c r="U21" s="59"/>
      <c r="V21" s="59"/>
      <c r="W21" s="59"/>
      <c r="X21" s="59"/>
      <c r="Y21" s="59"/>
      <c r="Z21" s="59"/>
      <c r="AA21" s="59"/>
      <c r="AB21" s="59"/>
      <c r="AC21" s="59"/>
      <c r="AD21" s="59"/>
      <c r="AE21" s="59"/>
      <c r="AF21" s="59"/>
      <c r="AG21" s="59"/>
      <c r="AH21" s="59"/>
      <c r="AI21" s="59"/>
      <c r="AJ21" s="59"/>
      <c r="AK21" s="59"/>
      <c r="AL21" s="59"/>
      <c r="AM21" s="59"/>
      <c r="AN21" s="59"/>
      <c r="AO21" s="59"/>
      <c r="AP21" s="59"/>
      <c r="AQ21" s="59"/>
      <c r="AR21" s="59"/>
      <c r="AS21" s="59"/>
      <c r="AT21" s="59"/>
      <c r="AU21" s="59"/>
      <c r="AV21" s="59"/>
      <c r="AW21" s="59"/>
      <c r="AX21" s="59"/>
      <c r="AY21" s="59"/>
      <c r="AZ21" s="59"/>
      <c r="BA21" s="59"/>
      <c r="BB21" s="59"/>
      <c r="BC21" s="59"/>
      <c r="BD21" s="59"/>
      <c r="BE21" s="59"/>
      <c r="BF21" s="59"/>
      <c r="BG21" s="59"/>
      <c r="BH21" s="59"/>
      <c r="BI21" s="59"/>
      <c r="BJ21" s="59"/>
      <c r="BK21" s="59"/>
      <c r="BL21" s="59"/>
      <c r="BM21" s="59"/>
      <c r="BN21" s="59"/>
    </row>
    <row r="22" spans="20:66" x14ac:dyDescent="0.25">
      <c r="T22" s="59"/>
      <c r="U22" s="59"/>
      <c r="V22" s="59"/>
      <c r="W22" s="59"/>
      <c r="X22" s="59"/>
      <c r="Y22" s="59"/>
      <c r="Z22" s="59"/>
      <c r="AA22" s="59"/>
      <c r="AB22" s="59"/>
      <c r="AC22" s="59"/>
      <c r="AD22" s="59"/>
      <c r="AE22" s="59"/>
      <c r="AF22" s="59"/>
      <c r="AG22" s="59"/>
      <c r="AH22" s="59"/>
      <c r="AI22" s="59"/>
      <c r="AJ22" s="59"/>
      <c r="AK22" s="59"/>
      <c r="AL22" s="59"/>
      <c r="AM22" s="59"/>
      <c r="AN22" s="59"/>
      <c r="AO22" s="59"/>
      <c r="AP22" s="59"/>
      <c r="AQ22" s="59"/>
      <c r="AR22" s="59"/>
      <c r="AS22" s="59"/>
      <c r="AT22" s="59"/>
      <c r="AU22" s="59"/>
      <c r="AV22" s="59"/>
      <c r="AW22" s="59"/>
      <c r="AX22" s="59"/>
      <c r="AY22" s="59"/>
      <c r="AZ22" s="59"/>
      <c r="BA22" s="59"/>
      <c r="BB22" s="59"/>
      <c r="BC22" s="59"/>
      <c r="BD22" s="59"/>
      <c r="BE22" s="59"/>
      <c r="BF22" s="59"/>
      <c r="BG22" s="59"/>
      <c r="BH22" s="59"/>
      <c r="BI22" s="59"/>
      <c r="BJ22" s="59"/>
      <c r="BK22" s="59"/>
      <c r="BL22" s="59"/>
      <c r="BM22" s="59"/>
      <c r="BN22" s="59"/>
    </row>
    <row r="23" spans="20:66" x14ac:dyDescent="0.25">
      <c r="T23" s="59"/>
      <c r="U23" s="59"/>
      <c r="V23" s="59"/>
      <c r="W23" s="59"/>
      <c r="X23" s="59"/>
      <c r="Y23" s="59"/>
      <c r="Z23" s="59"/>
      <c r="AA23" s="59"/>
      <c r="AB23" s="59"/>
      <c r="AC23" s="59"/>
      <c r="AD23" s="59"/>
      <c r="AE23" s="59"/>
      <c r="AF23" s="59"/>
      <c r="AG23" s="59"/>
      <c r="AH23" s="59"/>
      <c r="AI23" s="59"/>
      <c r="AJ23" s="59"/>
      <c r="AK23" s="59"/>
      <c r="AL23" s="59"/>
      <c r="AM23" s="59"/>
      <c r="AN23" s="59"/>
      <c r="AO23" s="59"/>
      <c r="AP23" s="59"/>
      <c r="AQ23" s="59"/>
      <c r="AR23" s="59"/>
      <c r="AS23" s="59"/>
      <c r="AT23" s="59"/>
      <c r="AU23" s="59"/>
      <c r="AV23" s="59"/>
      <c r="AW23" s="59"/>
      <c r="AX23" s="59"/>
      <c r="AY23" s="59"/>
      <c r="AZ23" s="59"/>
      <c r="BA23" s="59"/>
      <c r="BB23" s="59"/>
      <c r="BC23" s="59"/>
      <c r="BD23" s="59"/>
      <c r="BE23" s="59"/>
      <c r="BF23" s="59"/>
      <c r="BG23" s="59"/>
      <c r="BH23" s="59"/>
      <c r="BI23" s="59"/>
      <c r="BJ23" s="59"/>
      <c r="BK23" s="59"/>
      <c r="BL23" s="59"/>
      <c r="BM23" s="59"/>
      <c r="BN23" s="59"/>
    </row>
    <row r="24" spans="20:66" x14ac:dyDescent="0.25">
      <c r="T24" s="59"/>
      <c r="U24" s="59"/>
      <c r="V24" s="59"/>
      <c r="W24" s="59"/>
      <c r="X24" s="59"/>
      <c r="Y24" s="59"/>
      <c r="Z24" s="59"/>
      <c r="AA24" s="59"/>
      <c r="AB24" s="59"/>
      <c r="AC24" s="59"/>
      <c r="AD24" s="59"/>
      <c r="AE24" s="59"/>
      <c r="AF24" s="59"/>
      <c r="AG24" s="59"/>
      <c r="AH24" s="59"/>
      <c r="AI24" s="59"/>
      <c r="AJ24" s="59"/>
      <c r="AK24" s="59"/>
      <c r="AL24" s="59"/>
      <c r="AM24" s="59"/>
      <c r="AN24" s="59"/>
      <c r="AO24" s="59"/>
      <c r="AP24" s="59"/>
      <c r="AQ24" s="59"/>
      <c r="AR24" s="59"/>
      <c r="AS24" s="59"/>
      <c r="AT24" s="59"/>
      <c r="AU24" s="59"/>
      <c r="AV24" s="59"/>
      <c r="AW24" s="59"/>
      <c r="AX24" s="59"/>
      <c r="AY24" s="59"/>
      <c r="AZ24" s="59"/>
      <c r="BA24" s="59"/>
      <c r="BB24" s="59"/>
      <c r="BC24" s="59"/>
      <c r="BD24" s="59"/>
      <c r="BE24" s="59"/>
      <c r="BF24" s="59"/>
      <c r="BG24" s="59"/>
      <c r="BH24" s="59"/>
      <c r="BI24" s="59"/>
      <c r="BJ24" s="59"/>
      <c r="BK24" s="59"/>
      <c r="BL24" s="59"/>
      <c r="BM24" s="59"/>
      <c r="BN24" s="59"/>
    </row>
    <row r="25" spans="20:66" x14ac:dyDescent="0.25">
      <c r="T25" s="59"/>
      <c r="U25" s="59"/>
      <c r="V25" s="59"/>
      <c r="W25" s="59"/>
      <c r="X25" s="59"/>
      <c r="Y25" s="59"/>
      <c r="Z25" s="59"/>
      <c r="AA25" s="59"/>
      <c r="AB25" s="59"/>
      <c r="AC25" s="59"/>
      <c r="AD25" s="59"/>
      <c r="AE25" s="59"/>
      <c r="AF25" s="59"/>
      <c r="AG25" s="59"/>
      <c r="AH25" s="59"/>
      <c r="AI25" s="59"/>
      <c r="AJ25" s="59"/>
      <c r="AK25" s="59"/>
      <c r="AL25" s="59"/>
      <c r="AM25" s="59"/>
      <c r="AN25" s="59"/>
      <c r="AO25" s="59"/>
      <c r="AP25" s="59"/>
      <c r="AQ25" s="59"/>
      <c r="AR25" s="59"/>
      <c r="AS25" s="59"/>
      <c r="AT25" s="59"/>
      <c r="AU25" s="59"/>
      <c r="AV25" s="59"/>
      <c r="AW25" s="59"/>
      <c r="AX25" s="59"/>
      <c r="AY25" s="59"/>
      <c r="AZ25" s="59"/>
      <c r="BA25" s="59"/>
      <c r="BB25" s="59"/>
      <c r="BC25" s="59"/>
      <c r="BD25" s="59"/>
      <c r="BE25" s="59"/>
      <c r="BF25" s="59"/>
      <c r="BG25" s="59"/>
      <c r="BH25" s="59"/>
      <c r="BI25" s="59"/>
      <c r="BJ25" s="59"/>
      <c r="BK25" s="59"/>
      <c r="BL25" s="59"/>
      <c r="BM25" s="59"/>
      <c r="BN25" s="59"/>
    </row>
    <row r="26" spans="20:66" x14ac:dyDescent="0.25">
      <c r="T26" s="59"/>
      <c r="U26" s="59"/>
      <c r="V26" s="59"/>
      <c r="W26" s="59"/>
      <c r="X26" s="59"/>
      <c r="Y26" s="59"/>
      <c r="Z26" s="59"/>
      <c r="AA26" s="59"/>
      <c r="AB26" s="59"/>
      <c r="AC26" s="59"/>
      <c r="AD26" s="59"/>
      <c r="AE26" s="59"/>
      <c r="AF26" s="59"/>
      <c r="AG26" s="59"/>
      <c r="AH26" s="59"/>
      <c r="AI26" s="59"/>
      <c r="AJ26" s="59"/>
      <c r="AK26" s="59"/>
      <c r="AL26" s="59"/>
      <c r="AM26" s="59"/>
      <c r="AN26" s="59"/>
      <c r="AO26" s="59"/>
      <c r="AP26" s="59"/>
      <c r="AQ26" s="59"/>
      <c r="AR26" s="59"/>
      <c r="AS26" s="59"/>
      <c r="AT26" s="59"/>
      <c r="AU26" s="59"/>
      <c r="AV26" s="59"/>
      <c r="AW26" s="59"/>
      <c r="AX26" s="59"/>
      <c r="AY26" s="59"/>
      <c r="AZ26" s="59"/>
      <c r="BA26" s="59"/>
      <c r="BB26" s="59"/>
      <c r="BC26" s="59"/>
      <c r="BD26" s="59"/>
      <c r="BE26" s="59"/>
      <c r="BF26" s="59"/>
      <c r="BG26" s="59"/>
      <c r="BH26" s="59"/>
      <c r="BI26" s="59"/>
      <c r="BJ26" s="59"/>
      <c r="BK26" s="59"/>
      <c r="BL26" s="59"/>
      <c r="BM26" s="59"/>
      <c r="BN26" s="59"/>
    </row>
    <row r="27" spans="20:66" x14ac:dyDescent="0.25">
      <c r="T27" s="59"/>
      <c r="U27" s="59"/>
      <c r="V27" s="59"/>
      <c r="W27" s="59"/>
      <c r="X27" s="59"/>
      <c r="Y27" s="59"/>
      <c r="Z27" s="59"/>
      <c r="AA27" s="59"/>
      <c r="AB27" s="59"/>
      <c r="AC27" s="59"/>
      <c r="AD27" s="59"/>
      <c r="AE27" s="59"/>
      <c r="AF27" s="59"/>
      <c r="AG27" s="59"/>
      <c r="AH27" s="59"/>
      <c r="AI27" s="59"/>
      <c r="AJ27" s="59"/>
      <c r="AK27" s="59"/>
      <c r="AL27" s="59"/>
      <c r="AM27" s="59"/>
      <c r="AN27" s="59"/>
      <c r="AO27" s="59"/>
      <c r="AP27" s="59"/>
      <c r="AQ27" s="59"/>
      <c r="AR27" s="59"/>
      <c r="AS27" s="59"/>
      <c r="AT27" s="59"/>
      <c r="AU27" s="59"/>
      <c r="AV27" s="59"/>
      <c r="AW27" s="59"/>
      <c r="AX27" s="59"/>
      <c r="AY27" s="59"/>
      <c r="AZ27" s="59"/>
      <c r="BA27" s="59"/>
      <c r="BB27" s="59"/>
      <c r="BC27" s="59"/>
      <c r="BD27" s="59"/>
      <c r="BE27" s="59"/>
      <c r="BF27" s="59"/>
      <c r="BG27" s="59"/>
      <c r="BH27" s="59"/>
      <c r="BI27" s="59"/>
      <c r="BJ27" s="59"/>
      <c r="BK27" s="59"/>
      <c r="BL27" s="59"/>
      <c r="BM27" s="59"/>
      <c r="BN27" s="59"/>
    </row>
    <row r="28" spans="20:66" x14ac:dyDescent="0.25">
      <c r="T28" s="59"/>
      <c r="U28" s="59"/>
      <c r="V28" s="59"/>
      <c r="W28" s="59"/>
      <c r="X28" s="59"/>
      <c r="Y28" s="59"/>
      <c r="Z28" s="59"/>
      <c r="AA28" s="59"/>
      <c r="AB28" s="59"/>
      <c r="AC28" s="59"/>
      <c r="AD28" s="59"/>
      <c r="AE28" s="59"/>
      <c r="AF28" s="59"/>
      <c r="AG28" s="59"/>
      <c r="AH28" s="59"/>
      <c r="AI28" s="59"/>
      <c r="AJ28" s="59"/>
      <c r="AK28" s="59"/>
      <c r="AL28" s="59"/>
      <c r="AM28" s="59"/>
      <c r="AN28" s="59"/>
      <c r="AO28" s="59"/>
      <c r="AP28" s="59"/>
      <c r="AQ28" s="59"/>
      <c r="AR28" s="59"/>
      <c r="AS28" s="59"/>
      <c r="AT28" s="59"/>
      <c r="AU28" s="59"/>
      <c r="AV28" s="59"/>
      <c r="AW28" s="59"/>
      <c r="AX28" s="59"/>
      <c r="AY28" s="59"/>
      <c r="AZ28" s="59"/>
      <c r="BA28" s="59"/>
      <c r="BB28" s="59"/>
      <c r="BC28" s="59"/>
      <c r="BD28" s="59"/>
      <c r="BE28" s="59"/>
      <c r="BF28" s="59"/>
      <c r="BG28" s="59"/>
      <c r="BH28" s="59"/>
      <c r="BI28" s="59"/>
      <c r="BJ28" s="59"/>
      <c r="BK28" s="59"/>
      <c r="BL28" s="59"/>
      <c r="BM28" s="59"/>
      <c r="BN28" s="59"/>
    </row>
    <row r="29" spans="20:66" x14ac:dyDescent="0.25">
      <c r="T29" s="59"/>
      <c r="U29" s="59"/>
      <c r="V29" s="59"/>
      <c r="W29" s="59"/>
      <c r="X29" s="59"/>
      <c r="Y29" s="59"/>
      <c r="Z29" s="59"/>
      <c r="AA29" s="59"/>
      <c r="AB29" s="59"/>
      <c r="AC29" s="59"/>
      <c r="AD29" s="59"/>
      <c r="AE29" s="59"/>
      <c r="AF29" s="59"/>
      <c r="AG29" s="59"/>
      <c r="AH29" s="59"/>
      <c r="AI29" s="59"/>
      <c r="AJ29" s="59"/>
      <c r="AK29" s="59"/>
      <c r="AL29" s="59"/>
      <c r="AM29" s="59"/>
      <c r="AN29" s="59"/>
      <c r="AO29" s="59"/>
      <c r="AP29" s="59"/>
      <c r="AQ29" s="59"/>
      <c r="AR29" s="59"/>
      <c r="AS29" s="59"/>
      <c r="AT29" s="59"/>
      <c r="AU29" s="59"/>
      <c r="AV29" s="59"/>
      <c r="AW29" s="59"/>
      <c r="AX29" s="59"/>
      <c r="AY29" s="59"/>
      <c r="AZ29" s="59"/>
      <c r="BA29" s="59"/>
      <c r="BB29" s="59"/>
      <c r="BC29" s="59"/>
      <c r="BD29" s="59"/>
      <c r="BE29" s="59"/>
      <c r="BF29" s="59"/>
      <c r="BG29" s="59"/>
      <c r="BH29" s="59"/>
      <c r="BI29" s="59"/>
      <c r="BJ29" s="59"/>
      <c r="BK29" s="59"/>
      <c r="BL29" s="59"/>
      <c r="BM29" s="59"/>
      <c r="BN29" s="59"/>
    </row>
    <row r="30" spans="20:66" x14ac:dyDescent="0.25">
      <c r="T30" s="59"/>
      <c r="U30" s="59"/>
      <c r="V30" s="59"/>
      <c r="W30" s="59"/>
      <c r="X30" s="59"/>
      <c r="Y30" s="59"/>
      <c r="Z30" s="59"/>
      <c r="AA30" s="59"/>
      <c r="AB30" s="59"/>
      <c r="AC30" s="59"/>
      <c r="AD30" s="59"/>
      <c r="AE30" s="59"/>
      <c r="AF30" s="59"/>
      <c r="AG30" s="59"/>
      <c r="AH30" s="59"/>
      <c r="AI30" s="59"/>
      <c r="AJ30" s="59"/>
      <c r="AK30" s="59"/>
      <c r="AL30" s="59"/>
      <c r="AM30" s="59"/>
      <c r="AN30" s="59"/>
      <c r="AO30" s="59"/>
      <c r="AP30" s="59"/>
      <c r="AQ30" s="59"/>
      <c r="AR30" s="59"/>
      <c r="AS30" s="59"/>
      <c r="AT30" s="59"/>
      <c r="AU30" s="59"/>
      <c r="AV30" s="59"/>
      <c r="AW30" s="59"/>
      <c r="AX30" s="59"/>
      <c r="AY30" s="59"/>
      <c r="AZ30" s="59"/>
      <c r="BA30" s="59"/>
      <c r="BB30" s="59"/>
      <c r="BC30" s="59"/>
      <c r="BD30" s="59"/>
      <c r="BE30" s="59"/>
      <c r="BF30" s="59"/>
      <c r="BG30" s="59"/>
      <c r="BH30" s="59"/>
      <c r="BI30" s="59"/>
      <c r="BJ30" s="59"/>
      <c r="BK30" s="59"/>
      <c r="BL30" s="59"/>
      <c r="BM30" s="59"/>
      <c r="BN30" s="59"/>
    </row>
    <row r="31" spans="20:66" ht="29.25" customHeight="1" x14ac:dyDescent="0.25">
      <c r="T31" s="59"/>
      <c r="U31" s="59"/>
      <c r="V31" s="59"/>
      <c r="W31" s="59"/>
      <c r="X31" s="59"/>
      <c r="Y31" s="59"/>
      <c r="Z31" s="59"/>
      <c r="AA31" s="59"/>
      <c r="AB31" s="59"/>
      <c r="AC31" s="59"/>
      <c r="AD31" s="59"/>
      <c r="AE31" s="59"/>
      <c r="AF31" s="59"/>
      <c r="AG31" s="59"/>
      <c r="AH31" s="59"/>
      <c r="AI31" s="59"/>
      <c r="AJ31" s="59"/>
      <c r="AK31" s="59"/>
      <c r="AL31" s="59"/>
      <c r="AM31" s="59"/>
      <c r="AN31" s="59"/>
      <c r="AO31" s="59"/>
      <c r="AP31" s="59"/>
      <c r="AQ31" s="59"/>
      <c r="AR31" s="59"/>
      <c r="AS31" s="59"/>
      <c r="AT31" s="59"/>
      <c r="AU31" s="59"/>
      <c r="AV31" s="59"/>
      <c r="AW31" s="59"/>
      <c r="AX31" s="59"/>
      <c r="AY31" s="59"/>
      <c r="AZ31" s="59"/>
      <c r="BA31" s="59"/>
      <c r="BB31" s="59"/>
      <c r="BC31" s="59"/>
      <c r="BD31" s="59"/>
      <c r="BE31" s="59"/>
      <c r="BF31" s="59"/>
      <c r="BG31" s="59"/>
      <c r="BH31" s="59"/>
      <c r="BI31" s="59"/>
      <c r="BJ31" s="59"/>
      <c r="BK31" s="59"/>
      <c r="BL31" s="59"/>
      <c r="BM31" s="59"/>
      <c r="BN31" s="59"/>
    </row>
    <row r="32" spans="20:66" ht="153" x14ac:dyDescent="2.2000000000000002">
      <c r="T32" s="59"/>
      <c r="U32" s="60"/>
      <c r="V32" s="59"/>
      <c r="W32" s="59"/>
      <c r="X32" s="59"/>
      <c r="Y32" s="59"/>
      <c r="Z32" s="59"/>
      <c r="AA32" s="59"/>
      <c r="AB32" s="59"/>
      <c r="AC32" s="59"/>
      <c r="AD32" s="59"/>
      <c r="AE32" s="59"/>
      <c r="AF32" s="59"/>
      <c r="AG32" s="59"/>
      <c r="AH32" s="59"/>
      <c r="AI32" s="59"/>
      <c r="AJ32" s="59"/>
      <c r="AK32" s="59"/>
      <c r="AL32" s="59" t="s">
        <v>49</v>
      </c>
      <c r="AM32" s="59"/>
      <c r="AN32" s="59"/>
      <c r="AO32" s="59"/>
      <c r="AP32" s="59"/>
      <c r="AQ32" s="59"/>
      <c r="AR32" s="59"/>
      <c r="AS32" s="59"/>
      <c r="AT32" s="59"/>
      <c r="AU32" s="59"/>
      <c r="AV32" s="59"/>
      <c r="AW32" s="59"/>
      <c r="AX32" s="59"/>
      <c r="AY32" s="59"/>
      <c r="AZ32" s="59"/>
      <c r="BA32" s="59"/>
      <c r="BB32" s="59"/>
      <c r="BC32" s="59"/>
      <c r="BD32" s="59"/>
      <c r="BE32" s="59"/>
      <c r="BF32" s="59"/>
      <c r="BG32" s="59"/>
      <c r="BH32" s="59"/>
      <c r="BI32" s="59"/>
      <c r="BJ32" s="59"/>
      <c r="BK32" s="59"/>
      <c r="BL32" s="59"/>
      <c r="BM32" s="59"/>
      <c r="BN32" s="59"/>
    </row>
    <row r="33" spans="1:94" ht="153.75" thickBot="1" x14ac:dyDescent="2.25">
      <c r="T33" s="59"/>
      <c r="U33" s="60"/>
      <c r="V33" s="59"/>
      <c r="W33" s="59"/>
      <c r="X33" s="59"/>
      <c r="Y33" s="59"/>
      <c r="Z33" s="59"/>
      <c r="AA33" s="59"/>
      <c r="AB33" s="59"/>
      <c r="AC33" s="59"/>
      <c r="AD33" s="59"/>
      <c r="AE33" s="59"/>
      <c r="AF33" s="59"/>
      <c r="AG33" s="59"/>
      <c r="AH33" s="59"/>
      <c r="AI33" s="59"/>
      <c r="AJ33" s="59"/>
      <c r="AK33" s="59"/>
      <c r="AL33" s="59"/>
      <c r="AM33" s="59"/>
      <c r="AN33" s="59"/>
      <c r="AO33" s="59"/>
      <c r="AP33" s="59"/>
      <c r="AQ33" s="59"/>
      <c r="AR33" s="59"/>
      <c r="AS33" s="59"/>
      <c r="AT33" s="59"/>
      <c r="AU33" s="59"/>
      <c r="AV33" s="59"/>
      <c r="AW33" s="59"/>
      <c r="AX33" s="59"/>
      <c r="AY33" s="59"/>
      <c r="AZ33" s="59"/>
      <c r="BA33" s="59"/>
      <c r="BB33" s="59"/>
      <c r="BC33" s="59"/>
      <c r="BD33" s="59"/>
      <c r="BE33" s="59"/>
      <c r="BF33" s="59"/>
      <c r="BG33" s="59"/>
      <c r="BH33" s="59"/>
      <c r="BI33" s="59"/>
      <c r="BJ33" s="59"/>
      <c r="BK33" s="59"/>
      <c r="BL33" s="59"/>
      <c r="BM33" s="59"/>
      <c r="BN33" s="59"/>
    </row>
    <row r="34" spans="1:94" ht="159.75" customHeight="1" x14ac:dyDescent="0.25">
      <c r="S34" s="142" t="s">
        <v>69</v>
      </c>
      <c r="T34" s="143"/>
      <c r="U34" s="143"/>
      <c r="V34" s="143"/>
      <c r="W34" s="143"/>
      <c r="X34" s="143"/>
      <c r="Y34" s="143"/>
      <c r="Z34" s="143"/>
      <c r="AA34" s="143"/>
      <c r="AB34" s="143"/>
      <c r="AC34" s="143"/>
      <c r="AD34" s="143"/>
      <c r="AE34" s="143"/>
      <c r="AF34" s="143"/>
      <c r="AG34" s="143"/>
      <c r="AH34" s="143"/>
      <c r="AI34" s="143"/>
      <c r="AJ34" s="143"/>
      <c r="AK34" s="143"/>
      <c r="AL34" s="143"/>
      <c r="AM34" s="143"/>
      <c r="AN34" s="143"/>
      <c r="AO34" s="143"/>
      <c r="AP34" s="143"/>
      <c r="AQ34" s="143"/>
      <c r="AR34" s="143"/>
      <c r="AS34" s="143"/>
      <c r="AT34" s="143"/>
      <c r="AU34" s="143"/>
      <c r="AV34" s="143"/>
      <c r="AW34" s="143"/>
      <c r="AX34" s="143"/>
      <c r="AY34" s="143"/>
      <c r="AZ34" s="143"/>
      <c r="BA34" s="143"/>
      <c r="BB34" s="143"/>
      <c r="BC34" s="143"/>
      <c r="BD34" s="143"/>
      <c r="BE34" s="143"/>
      <c r="BF34" s="143"/>
      <c r="BG34" s="143"/>
      <c r="BH34" s="143"/>
      <c r="BI34" s="143"/>
      <c r="BJ34" s="143"/>
      <c r="BK34" s="143"/>
      <c r="BL34" s="143"/>
      <c r="BM34" s="143"/>
      <c r="BN34" s="143"/>
      <c r="BO34" s="144"/>
    </row>
    <row r="35" spans="1:94" ht="298.5" customHeight="1" x14ac:dyDescent="0.25">
      <c r="S35" s="145"/>
      <c r="T35" s="146"/>
      <c r="U35" s="146"/>
      <c r="V35" s="146"/>
      <c r="W35" s="146"/>
      <c r="X35" s="146"/>
      <c r="Y35" s="146"/>
      <c r="Z35" s="146"/>
      <c r="AA35" s="146"/>
      <c r="AB35" s="146"/>
      <c r="AC35" s="146"/>
      <c r="AD35" s="146"/>
      <c r="AE35" s="146"/>
      <c r="AF35" s="146"/>
      <c r="AG35" s="146"/>
      <c r="AH35" s="146"/>
      <c r="AI35" s="146"/>
      <c r="AJ35" s="146"/>
      <c r="AK35" s="146"/>
      <c r="AL35" s="146"/>
      <c r="AM35" s="146"/>
      <c r="AN35" s="146"/>
      <c r="AO35" s="146"/>
      <c r="AP35" s="146"/>
      <c r="AQ35" s="146"/>
      <c r="AR35" s="146"/>
      <c r="AS35" s="146"/>
      <c r="AT35" s="146"/>
      <c r="AU35" s="146"/>
      <c r="AV35" s="146"/>
      <c r="AW35" s="146"/>
      <c r="AX35" s="146"/>
      <c r="AY35" s="146"/>
      <c r="AZ35" s="146"/>
      <c r="BA35" s="146"/>
      <c r="BB35" s="146"/>
      <c r="BC35" s="146"/>
      <c r="BD35" s="146"/>
      <c r="BE35" s="146"/>
      <c r="BF35" s="146"/>
      <c r="BG35" s="146"/>
      <c r="BH35" s="146"/>
      <c r="BI35" s="146"/>
      <c r="BJ35" s="146"/>
      <c r="BK35" s="146"/>
      <c r="BL35" s="146"/>
      <c r="BM35" s="146"/>
      <c r="BN35" s="146"/>
      <c r="BO35" s="147"/>
      <c r="BU35">
        <v>3</v>
      </c>
    </row>
    <row r="36" spans="1:94" ht="182.25" customHeight="1" x14ac:dyDescent="0.25">
      <c r="S36" s="145"/>
      <c r="T36" s="146"/>
      <c r="U36" s="146"/>
      <c r="V36" s="146"/>
      <c r="W36" s="146"/>
      <c r="X36" s="146"/>
      <c r="Y36" s="146"/>
      <c r="Z36" s="146"/>
      <c r="AA36" s="146"/>
      <c r="AB36" s="146"/>
      <c r="AC36" s="146"/>
      <c r="AD36" s="146"/>
      <c r="AE36" s="146"/>
      <c r="AF36" s="146"/>
      <c r="AG36" s="146"/>
      <c r="AH36" s="146"/>
      <c r="AI36" s="146"/>
      <c r="AJ36" s="146"/>
      <c r="AK36" s="146"/>
      <c r="AL36" s="146"/>
      <c r="AM36" s="146"/>
      <c r="AN36" s="146"/>
      <c r="AO36" s="146"/>
      <c r="AP36" s="146"/>
      <c r="AQ36" s="146"/>
      <c r="AR36" s="146"/>
      <c r="AS36" s="146"/>
      <c r="AT36" s="146"/>
      <c r="AU36" s="146"/>
      <c r="AV36" s="146"/>
      <c r="AW36" s="146"/>
      <c r="AX36" s="146"/>
      <c r="AY36" s="146"/>
      <c r="AZ36" s="146"/>
      <c r="BA36" s="146"/>
      <c r="BB36" s="146"/>
      <c r="BC36" s="146"/>
      <c r="BD36" s="146"/>
      <c r="BE36" s="146"/>
      <c r="BF36" s="146"/>
      <c r="BG36" s="146"/>
      <c r="BH36" s="146"/>
      <c r="BI36" s="146"/>
      <c r="BJ36" s="146"/>
      <c r="BK36" s="146"/>
      <c r="BL36" s="146"/>
      <c r="BM36" s="146"/>
      <c r="BN36" s="146"/>
      <c r="BO36" s="147"/>
    </row>
    <row r="37" spans="1:94" ht="69" customHeight="1" x14ac:dyDescent="0.25">
      <c r="A37" s="61"/>
      <c r="B37" s="61"/>
      <c r="C37" s="61"/>
      <c r="D37" s="61"/>
      <c r="E37" s="61"/>
      <c r="F37" s="61"/>
      <c r="G37" s="61"/>
      <c r="H37" s="61"/>
      <c r="I37" s="61"/>
      <c r="J37" s="61"/>
      <c r="K37" s="61"/>
      <c r="L37" s="61"/>
      <c r="M37" s="61"/>
      <c r="N37" s="61"/>
      <c r="O37" s="61"/>
      <c r="P37" s="61"/>
      <c r="Q37" s="61"/>
      <c r="R37" s="61"/>
      <c r="S37" s="145"/>
      <c r="T37" s="146"/>
      <c r="U37" s="146"/>
      <c r="V37" s="146"/>
      <c r="W37" s="146"/>
      <c r="X37" s="146"/>
      <c r="Y37" s="146"/>
      <c r="Z37" s="146"/>
      <c r="AA37" s="146"/>
      <c r="AB37" s="146"/>
      <c r="AC37" s="146"/>
      <c r="AD37" s="146"/>
      <c r="AE37" s="146"/>
      <c r="AF37" s="146"/>
      <c r="AG37" s="146"/>
      <c r="AH37" s="146"/>
      <c r="AI37" s="146"/>
      <c r="AJ37" s="146"/>
      <c r="AK37" s="146"/>
      <c r="AL37" s="146"/>
      <c r="AM37" s="146"/>
      <c r="AN37" s="146"/>
      <c r="AO37" s="146"/>
      <c r="AP37" s="146"/>
      <c r="AQ37" s="146"/>
      <c r="AR37" s="146"/>
      <c r="AS37" s="146"/>
      <c r="AT37" s="146"/>
      <c r="AU37" s="146"/>
      <c r="AV37" s="146"/>
      <c r="AW37" s="146"/>
      <c r="AX37" s="146"/>
      <c r="AY37" s="146"/>
      <c r="AZ37" s="146"/>
      <c r="BA37" s="146"/>
      <c r="BB37" s="146"/>
      <c r="BC37" s="146"/>
      <c r="BD37" s="146"/>
      <c r="BE37" s="146"/>
      <c r="BF37" s="146"/>
      <c r="BG37" s="146"/>
      <c r="BH37" s="146"/>
      <c r="BI37" s="146"/>
      <c r="BJ37" s="146"/>
      <c r="BK37" s="146"/>
      <c r="BL37" s="146"/>
      <c r="BM37" s="146"/>
      <c r="BN37" s="146"/>
      <c r="BO37" s="147"/>
      <c r="CE37" s="61"/>
      <c r="CF37" s="61"/>
      <c r="CG37" s="61"/>
      <c r="CH37" s="61"/>
      <c r="CI37" s="61"/>
      <c r="CJ37" s="61"/>
      <c r="CK37" s="61"/>
      <c r="CL37" s="61"/>
      <c r="CM37" s="61"/>
      <c r="CN37" s="61"/>
      <c r="CO37" s="61"/>
      <c r="CP37" s="61"/>
    </row>
    <row r="38" spans="1:94" ht="23.25" customHeight="1" x14ac:dyDescent="0.25">
      <c r="A38" s="62"/>
      <c r="B38" s="62"/>
      <c r="C38" s="62"/>
      <c r="D38" s="62"/>
      <c r="E38" s="62"/>
      <c r="F38" s="62"/>
      <c r="G38" s="62"/>
      <c r="H38" s="62"/>
      <c r="I38" s="62"/>
      <c r="J38" s="62"/>
      <c r="K38" s="62"/>
      <c r="L38" s="62"/>
      <c r="M38" s="62"/>
      <c r="N38" s="62"/>
      <c r="O38" s="62"/>
      <c r="P38" s="62"/>
      <c r="Q38" s="62"/>
      <c r="R38" s="62"/>
      <c r="S38" s="145"/>
      <c r="T38" s="146"/>
      <c r="U38" s="146"/>
      <c r="V38" s="146"/>
      <c r="W38" s="146"/>
      <c r="X38" s="146"/>
      <c r="Y38" s="146"/>
      <c r="Z38" s="146"/>
      <c r="AA38" s="146"/>
      <c r="AB38" s="146"/>
      <c r="AC38" s="146"/>
      <c r="AD38" s="146"/>
      <c r="AE38" s="146"/>
      <c r="AF38" s="146"/>
      <c r="AG38" s="146"/>
      <c r="AH38" s="146"/>
      <c r="AI38" s="146"/>
      <c r="AJ38" s="146"/>
      <c r="AK38" s="146"/>
      <c r="AL38" s="146"/>
      <c r="AM38" s="146"/>
      <c r="AN38" s="146"/>
      <c r="AO38" s="146"/>
      <c r="AP38" s="146"/>
      <c r="AQ38" s="146"/>
      <c r="AR38" s="146"/>
      <c r="AS38" s="146"/>
      <c r="AT38" s="146"/>
      <c r="AU38" s="146"/>
      <c r="AV38" s="146"/>
      <c r="AW38" s="146"/>
      <c r="AX38" s="146"/>
      <c r="AY38" s="146"/>
      <c r="AZ38" s="146"/>
      <c r="BA38" s="146"/>
      <c r="BB38" s="146"/>
      <c r="BC38" s="146"/>
      <c r="BD38" s="146"/>
      <c r="BE38" s="146"/>
      <c r="BF38" s="146"/>
      <c r="BG38" s="146"/>
      <c r="BH38" s="146"/>
      <c r="BI38" s="146"/>
      <c r="BJ38" s="146"/>
      <c r="BK38" s="146"/>
      <c r="BL38" s="146"/>
      <c r="BM38" s="146"/>
      <c r="BN38" s="146"/>
      <c r="BO38" s="147"/>
      <c r="CE38" s="62"/>
      <c r="CF38" s="62"/>
      <c r="CG38" s="62"/>
      <c r="CH38" s="62"/>
      <c r="CI38" s="62"/>
      <c r="CJ38" s="62"/>
      <c r="CK38" s="62"/>
      <c r="CL38" s="62"/>
      <c r="CM38" s="62"/>
      <c r="CN38" s="62"/>
      <c r="CO38" s="62"/>
    </row>
    <row r="39" spans="1:94" ht="114.75" customHeight="1" x14ac:dyDescent="0.25">
      <c r="A39" s="62"/>
      <c r="B39" s="62"/>
      <c r="C39" s="62"/>
      <c r="D39" s="62"/>
      <c r="E39" s="62"/>
      <c r="F39" s="62"/>
      <c r="G39" s="62"/>
      <c r="H39" s="62"/>
      <c r="I39" s="62"/>
      <c r="J39" s="62"/>
      <c r="K39" s="62"/>
      <c r="L39" s="62"/>
      <c r="M39" s="62"/>
      <c r="N39" s="62"/>
      <c r="O39" s="62"/>
      <c r="P39" s="62"/>
      <c r="Q39" s="62"/>
      <c r="R39" s="62"/>
      <c r="S39" s="145"/>
      <c r="T39" s="146"/>
      <c r="U39" s="146"/>
      <c r="V39" s="146"/>
      <c r="W39" s="146"/>
      <c r="X39" s="146"/>
      <c r="Y39" s="146"/>
      <c r="Z39" s="146"/>
      <c r="AA39" s="146"/>
      <c r="AB39" s="146"/>
      <c r="AC39" s="146"/>
      <c r="AD39" s="146"/>
      <c r="AE39" s="146"/>
      <c r="AF39" s="146"/>
      <c r="AG39" s="146"/>
      <c r="AH39" s="146"/>
      <c r="AI39" s="146"/>
      <c r="AJ39" s="146"/>
      <c r="AK39" s="146"/>
      <c r="AL39" s="146"/>
      <c r="AM39" s="146"/>
      <c r="AN39" s="146"/>
      <c r="AO39" s="146"/>
      <c r="AP39" s="146"/>
      <c r="AQ39" s="146"/>
      <c r="AR39" s="146"/>
      <c r="AS39" s="146"/>
      <c r="AT39" s="146"/>
      <c r="AU39" s="146"/>
      <c r="AV39" s="146"/>
      <c r="AW39" s="146"/>
      <c r="AX39" s="146"/>
      <c r="AY39" s="146"/>
      <c r="AZ39" s="146"/>
      <c r="BA39" s="146"/>
      <c r="BB39" s="146"/>
      <c r="BC39" s="146"/>
      <c r="BD39" s="146"/>
      <c r="BE39" s="146"/>
      <c r="BF39" s="146"/>
      <c r="BG39" s="146"/>
      <c r="BH39" s="146"/>
      <c r="BI39" s="146"/>
      <c r="BJ39" s="146"/>
      <c r="BK39" s="146"/>
      <c r="BL39" s="146"/>
      <c r="BM39" s="146"/>
      <c r="BN39" s="146"/>
      <c r="BO39" s="147"/>
      <c r="CE39" s="62"/>
      <c r="CF39" s="62"/>
      <c r="CG39" s="62"/>
      <c r="CH39" s="62"/>
      <c r="CI39" s="62"/>
      <c r="CJ39" s="62"/>
      <c r="CK39" s="62"/>
      <c r="CL39" s="62"/>
      <c r="CM39" s="62"/>
      <c r="CN39" s="62"/>
      <c r="CO39" s="62"/>
    </row>
    <row r="40" spans="1:94" ht="114.75" customHeight="1" x14ac:dyDescent="0.25">
      <c r="A40" s="62"/>
      <c r="B40" s="62"/>
      <c r="C40" s="62"/>
      <c r="D40" s="62"/>
      <c r="E40" s="62"/>
      <c r="F40" s="62"/>
      <c r="G40" s="62"/>
      <c r="H40" s="62"/>
      <c r="I40" s="62"/>
      <c r="J40" s="62"/>
      <c r="K40" s="62"/>
      <c r="L40" s="62"/>
      <c r="M40" s="62"/>
      <c r="N40" s="62"/>
      <c r="O40" s="62"/>
      <c r="P40" s="62"/>
      <c r="Q40" s="62"/>
      <c r="R40" s="62"/>
      <c r="S40" s="145"/>
      <c r="T40" s="146"/>
      <c r="U40" s="146"/>
      <c r="V40" s="146"/>
      <c r="W40" s="146"/>
      <c r="X40" s="146"/>
      <c r="Y40" s="146"/>
      <c r="Z40" s="146"/>
      <c r="AA40" s="146"/>
      <c r="AB40" s="146"/>
      <c r="AC40" s="146"/>
      <c r="AD40" s="146"/>
      <c r="AE40" s="146"/>
      <c r="AF40" s="146"/>
      <c r="AG40" s="146"/>
      <c r="AH40" s="146"/>
      <c r="AI40" s="146"/>
      <c r="AJ40" s="146"/>
      <c r="AK40" s="146"/>
      <c r="AL40" s="146"/>
      <c r="AM40" s="146"/>
      <c r="AN40" s="146"/>
      <c r="AO40" s="146"/>
      <c r="AP40" s="146"/>
      <c r="AQ40" s="146"/>
      <c r="AR40" s="146"/>
      <c r="AS40" s="146"/>
      <c r="AT40" s="146"/>
      <c r="AU40" s="146"/>
      <c r="AV40" s="146"/>
      <c r="AW40" s="146"/>
      <c r="AX40" s="146"/>
      <c r="AY40" s="146"/>
      <c r="AZ40" s="146"/>
      <c r="BA40" s="146"/>
      <c r="BB40" s="146"/>
      <c r="BC40" s="146"/>
      <c r="BD40" s="146"/>
      <c r="BE40" s="146"/>
      <c r="BF40" s="146"/>
      <c r="BG40" s="146"/>
      <c r="BH40" s="146"/>
      <c r="BI40" s="146"/>
      <c r="BJ40" s="146"/>
      <c r="BK40" s="146"/>
      <c r="BL40" s="146"/>
      <c r="BM40" s="146"/>
      <c r="BN40" s="146"/>
      <c r="BO40" s="147"/>
      <c r="CE40" s="62"/>
      <c r="CF40" s="62"/>
      <c r="CG40" s="62"/>
      <c r="CH40" s="62"/>
      <c r="CI40" s="62"/>
      <c r="CJ40" s="62"/>
      <c r="CK40" s="62"/>
      <c r="CL40" s="62"/>
      <c r="CM40" s="62"/>
      <c r="CN40" s="62"/>
      <c r="CO40" s="62"/>
    </row>
    <row r="41" spans="1:94" ht="114.75" customHeight="1" x14ac:dyDescent="0.25">
      <c r="A41" s="62"/>
      <c r="B41" s="62"/>
      <c r="C41" s="62"/>
      <c r="D41" s="62"/>
      <c r="E41" s="62"/>
      <c r="F41" s="62"/>
      <c r="G41" s="62"/>
      <c r="H41" s="62"/>
      <c r="I41" s="62"/>
      <c r="J41" s="62"/>
      <c r="K41" s="62"/>
      <c r="L41" s="62"/>
      <c r="M41" s="62"/>
      <c r="N41" s="62"/>
      <c r="O41" s="62"/>
      <c r="P41" s="62"/>
      <c r="Q41" s="62"/>
      <c r="R41" s="62"/>
      <c r="S41" s="145"/>
      <c r="T41" s="146"/>
      <c r="U41" s="146"/>
      <c r="V41" s="146"/>
      <c r="W41" s="146"/>
      <c r="X41" s="146"/>
      <c r="Y41" s="146"/>
      <c r="Z41" s="146"/>
      <c r="AA41" s="146"/>
      <c r="AB41" s="146"/>
      <c r="AC41" s="146"/>
      <c r="AD41" s="146"/>
      <c r="AE41" s="146"/>
      <c r="AF41" s="146"/>
      <c r="AG41" s="146"/>
      <c r="AH41" s="146"/>
      <c r="AI41" s="146"/>
      <c r="AJ41" s="146"/>
      <c r="AK41" s="146"/>
      <c r="AL41" s="146"/>
      <c r="AM41" s="146"/>
      <c r="AN41" s="146"/>
      <c r="AO41" s="146"/>
      <c r="AP41" s="146"/>
      <c r="AQ41" s="146"/>
      <c r="AR41" s="146"/>
      <c r="AS41" s="146"/>
      <c r="AT41" s="146"/>
      <c r="AU41" s="146"/>
      <c r="AV41" s="146"/>
      <c r="AW41" s="146"/>
      <c r="AX41" s="146"/>
      <c r="AY41" s="146"/>
      <c r="AZ41" s="146"/>
      <c r="BA41" s="146"/>
      <c r="BB41" s="146"/>
      <c r="BC41" s="146"/>
      <c r="BD41" s="146"/>
      <c r="BE41" s="146"/>
      <c r="BF41" s="146"/>
      <c r="BG41" s="146"/>
      <c r="BH41" s="146"/>
      <c r="BI41" s="146"/>
      <c r="BJ41" s="146"/>
      <c r="BK41" s="146"/>
      <c r="BL41" s="146"/>
      <c r="BM41" s="146"/>
      <c r="BN41" s="146"/>
      <c r="BO41" s="147"/>
      <c r="CE41" s="62"/>
      <c r="CF41" s="62"/>
      <c r="CG41" s="62"/>
      <c r="CH41" s="62"/>
      <c r="CI41" s="62"/>
      <c r="CJ41" s="62"/>
      <c r="CK41" s="62"/>
      <c r="CL41" s="62"/>
      <c r="CM41" s="62"/>
      <c r="CN41" s="62"/>
      <c r="CO41" s="62"/>
    </row>
    <row r="42" spans="1:94" ht="33.75" customHeight="1" x14ac:dyDescent="0.25">
      <c r="A42" s="62"/>
      <c r="B42" s="62"/>
      <c r="C42" s="62"/>
      <c r="D42" s="62"/>
      <c r="E42" s="62"/>
      <c r="F42" s="62"/>
      <c r="G42" s="62"/>
      <c r="H42" s="62"/>
      <c r="I42" s="62"/>
      <c r="J42" s="62"/>
      <c r="K42" s="62"/>
      <c r="L42" s="62"/>
      <c r="M42" s="62"/>
      <c r="N42" s="62"/>
      <c r="O42" s="62"/>
      <c r="P42" s="62"/>
      <c r="Q42" s="62"/>
      <c r="R42" s="62"/>
      <c r="S42" s="145"/>
      <c r="T42" s="146"/>
      <c r="U42" s="146"/>
      <c r="V42" s="146"/>
      <c r="W42" s="146"/>
      <c r="X42" s="146"/>
      <c r="Y42" s="146"/>
      <c r="Z42" s="146"/>
      <c r="AA42" s="146"/>
      <c r="AB42" s="146"/>
      <c r="AC42" s="146"/>
      <c r="AD42" s="146"/>
      <c r="AE42" s="146"/>
      <c r="AF42" s="146"/>
      <c r="AG42" s="146"/>
      <c r="AH42" s="146"/>
      <c r="AI42" s="146"/>
      <c r="AJ42" s="146"/>
      <c r="AK42" s="146"/>
      <c r="AL42" s="146"/>
      <c r="AM42" s="146"/>
      <c r="AN42" s="146"/>
      <c r="AO42" s="146"/>
      <c r="AP42" s="146"/>
      <c r="AQ42" s="146"/>
      <c r="AR42" s="146"/>
      <c r="AS42" s="146"/>
      <c r="AT42" s="146"/>
      <c r="AU42" s="146"/>
      <c r="AV42" s="146"/>
      <c r="AW42" s="146"/>
      <c r="AX42" s="146"/>
      <c r="AY42" s="146"/>
      <c r="AZ42" s="146"/>
      <c r="BA42" s="146"/>
      <c r="BB42" s="146"/>
      <c r="BC42" s="146"/>
      <c r="BD42" s="146"/>
      <c r="BE42" s="146"/>
      <c r="BF42" s="146"/>
      <c r="BG42" s="146"/>
      <c r="BH42" s="146"/>
      <c r="BI42" s="146"/>
      <c r="BJ42" s="146"/>
      <c r="BK42" s="146"/>
      <c r="BL42" s="146"/>
      <c r="BM42" s="146"/>
      <c r="BN42" s="146"/>
      <c r="BO42" s="147"/>
      <c r="CE42" s="62"/>
      <c r="CF42" s="62"/>
      <c r="CG42" s="62"/>
      <c r="CH42" s="62"/>
      <c r="CI42" s="62"/>
      <c r="CJ42" s="62"/>
      <c r="CK42" s="62"/>
      <c r="CL42" s="62"/>
      <c r="CM42" s="62"/>
      <c r="CN42" s="62"/>
      <c r="CO42" s="62"/>
    </row>
    <row r="43" spans="1:94" ht="33.75" customHeight="1" x14ac:dyDescent="0.25">
      <c r="A43" s="62"/>
      <c r="B43" s="62"/>
      <c r="C43" s="62"/>
      <c r="D43" s="62"/>
      <c r="E43" s="62"/>
      <c r="F43" s="62"/>
      <c r="G43" s="62"/>
      <c r="H43" s="62"/>
      <c r="I43" s="62"/>
      <c r="J43" s="62"/>
      <c r="K43" s="62"/>
      <c r="L43" s="62"/>
      <c r="M43" s="62"/>
      <c r="N43" s="62"/>
      <c r="O43" s="62"/>
      <c r="P43" s="62"/>
      <c r="Q43" s="62"/>
      <c r="R43" s="62"/>
      <c r="S43" s="145"/>
      <c r="T43" s="146"/>
      <c r="U43" s="146"/>
      <c r="V43" s="146"/>
      <c r="W43" s="146"/>
      <c r="X43" s="146"/>
      <c r="Y43" s="146"/>
      <c r="Z43" s="146"/>
      <c r="AA43" s="146"/>
      <c r="AB43" s="146"/>
      <c r="AC43" s="146"/>
      <c r="AD43" s="146"/>
      <c r="AE43" s="146"/>
      <c r="AF43" s="146"/>
      <c r="AG43" s="146"/>
      <c r="AH43" s="146"/>
      <c r="AI43" s="146"/>
      <c r="AJ43" s="146"/>
      <c r="AK43" s="146"/>
      <c r="AL43" s="146"/>
      <c r="AM43" s="146"/>
      <c r="AN43" s="146"/>
      <c r="AO43" s="146"/>
      <c r="AP43" s="146"/>
      <c r="AQ43" s="146"/>
      <c r="AR43" s="146"/>
      <c r="AS43" s="146"/>
      <c r="AT43" s="146"/>
      <c r="AU43" s="146"/>
      <c r="AV43" s="146"/>
      <c r="AW43" s="146"/>
      <c r="AX43" s="146"/>
      <c r="AY43" s="146"/>
      <c r="AZ43" s="146"/>
      <c r="BA43" s="146"/>
      <c r="BB43" s="146"/>
      <c r="BC43" s="146"/>
      <c r="BD43" s="146"/>
      <c r="BE43" s="146"/>
      <c r="BF43" s="146"/>
      <c r="BG43" s="146"/>
      <c r="BH43" s="146"/>
      <c r="BI43" s="146"/>
      <c r="BJ43" s="146"/>
      <c r="BK43" s="146"/>
      <c r="BL43" s="146"/>
      <c r="BM43" s="146"/>
      <c r="BN43" s="146"/>
      <c r="BO43" s="147"/>
      <c r="CE43" s="62"/>
      <c r="CF43" s="62"/>
      <c r="CG43" s="62"/>
      <c r="CH43" s="62"/>
      <c r="CI43" s="62"/>
      <c r="CJ43" s="62"/>
      <c r="CK43" s="62"/>
      <c r="CL43" s="62"/>
      <c r="CM43" s="62"/>
      <c r="CN43" s="62"/>
      <c r="CO43" s="62"/>
    </row>
    <row r="44" spans="1:94" ht="33.75" customHeight="1" x14ac:dyDescent="0.25">
      <c r="A44" s="62"/>
      <c r="B44" s="62"/>
      <c r="C44" s="62"/>
      <c r="D44" s="62"/>
      <c r="E44" s="62"/>
      <c r="F44" s="62"/>
      <c r="G44" s="62"/>
      <c r="H44" s="62"/>
      <c r="I44" s="62"/>
      <c r="J44" s="62"/>
      <c r="K44" s="62"/>
      <c r="L44" s="62"/>
      <c r="M44" s="62"/>
      <c r="N44" s="62"/>
      <c r="O44" s="62"/>
      <c r="P44" s="62"/>
      <c r="Q44" s="62"/>
      <c r="R44" s="62"/>
      <c r="S44" s="145"/>
      <c r="T44" s="146"/>
      <c r="U44" s="146"/>
      <c r="V44" s="146"/>
      <c r="W44" s="146"/>
      <c r="X44" s="146"/>
      <c r="Y44" s="146"/>
      <c r="Z44" s="146"/>
      <c r="AA44" s="146"/>
      <c r="AB44" s="146"/>
      <c r="AC44" s="146"/>
      <c r="AD44" s="146"/>
      <c r="AE44" s="146"/>
      <c r="AF44" s="146"/>
      <c r="AG44" s="146"/>
      <c r="AH44" s="146"/>
      <c r="AI44" s="146"/>
      <c r="AJ44" s="146"/>
      <c r="AK44" s="146"/>
      <c r="AL44" s="146"/>
      <c r="AM44" s="146"/>
      <c r="AN44" s="146"/>
      <c r="AO44" s="146"/>
      <c r="AP44" s="146"/>
      <c r="AQ44" s="146"/>
      <c r="AR44" s="146"/>
      <c r="AS44" s="146"/>
      <c r="AT44" s="146"/>
      <c r="AU44" s="146"/>
      <c r="AV44" s="146"/>
      <c r="AW44" s="146"/>
      <c r="AX44" s="146"/>
      <c r="AY44" s="146"/>
      <c r="AZ44" s="146"/>
      <c r="BA44" s="146"/>
      <c r="BB44" s="146"/>
      <c r="BC44" s="146"/>
      <c r="BD44" s="146"/>
      <c r="BE44" s="146"/>
      <c r="BF44" s="146"/>
      <c r="BG44" s="146"/>
      <c r="BH44" s="146"/>
      <c r="BI44" s="146"/>
      <c r="BJ44" s="146"/>
      <c r="BK44" s="146"/>
      <c r="BL44" s="146"/>
      <c r="BM44" s="146"/>
      <c r="BN44" s="146"/>
      <c r="BO44" s="147"/>
      <c r="CE44" s="62"/>
      <c r="CF44" s="62"/>
      <c r="CG44" s="62"/>
      <c r="CH44" s="62"/>
      <c r="CI44" s="62"/>
      <c r="CJ44" s="62"/>
      <c r="CK44" s="62"/>
      <c r="CL44" s="62"/>
      <c r="CM44" s="62"/>
      <c r="CN44" s="62"/>
      <c r="CO44" s="62"/>
    </row>
    <row r="45" spans="1:94" ht="33.75" customHeight="1" x14ac:dyDescent="0.25">
      <c r="A45" s="62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145"/>
      <c r="T45" s="146"/>
      <c r="U45" s="146"/>
      <c r="V45" s="146"/>
      <c r="W45" s="146"/>
      <c r="X45" s="146"/>
      <c r="Y45" s="146"/>
      <c r="Z45" s="146"/>
      <c r="AA45" s="146"/>
      <c r="AB45" s="146"/>
      <c r="AC45" s="146"/>
      <c r="AD45" s="146"/>
      <c r="AE45" s="146"/>
      <c r="AF45" s="146"/>
      <c r="AG45" s="146"/>
      <c r="AH45" s="146"/>
      <c r="AI45" s="146"/>
      <c r="AJ45" s="146"/>
      <c r="AK45" s="146"/>
      <c r="AL45" s="146"/>
      <c r="AM45" s="146"/>
      <c r="AN45" s="146"/>
      <c r="AO45" s="146"/>
      <c r="AP45" s="146"/>
      <c r="AQ45" s="146"/>
      <c r="AR45" s="146"/>
      <c r="AS45" s="146"/>
      <c r="AT45" s="146"/>
      <c r="AU45" s="146"/>
      <c r="AV45" s="146"/>
      <c r="AW45" s="146"/>
      <c r="AX45" s="146"/>
      <c r="AY45" s="146"/>
      <c r="AZ45" s="146"/>
      <c r="BA45" s="146"/>
      <c r="BB45" s="146"/>
      <c r="BC45" s="146"/>
      <c r="BD45" s="146"/>
      <c r="BE45" s="146"/>
      <c r="BF45" s="146"/>
      <c r="BG45" s="146"/>
      <c r="BH45" s="146"/>
      <c r="BI45" s="146"/>
      <c r="BJ45" s="146"/>
      <c r="BK45" s="146"/>
      <c r="BL45" s="146"/>
      <c r="BM45" s="146"/>
      <c r="BN45" s="146"/>
      <c r="BO45" s="147"/>
      <c r="CE45" s="62"/>
      <c r="CF45" s="62"/>
      <c r="CG45" s="62"/>
      <c r="CH45" s="62"/>
      <c r="CI45" s="62"/>
      <c r="CJ45" s="62"/>
      <c r="CK45" s="62"/>
      <c r="CL45" s="62"/>
      <c r="CM45" s="62"/>
      <c r="CN45" s="62"/>
      <c r="CO45" s="62"/>
    </row>
    <row r="46" spans="1:94" ht="33.75" customHeight="1" x14ac:dyDescent="0.25">
      <c r="A46" s="62"/>
      <c r="B46" s="62"/>
      <c r="C46" s="62"/>
      <c r="D46" s="62"/>
      <c r="E46" s="62"/>
      <c r="F46" s="62"/>
      <c r="G46" s="62"/>
      <c r="H46" s="62"/>
      <c r="I46" s="62"/>
      <c r="J46" s="62"/>
      <c r="K46" s="62"/>
      <c r="L46" s="62"/>
      <c r="M46" s="62"/>
      <c r="N46" s="62"/>
      <c r="O46" s="62"/>
      <c r="P46" s="62"/>
      <c r="Q46" s="62"/>
      <c r="R46" s="62"/>
      <c r="S46" s="145"/>
      <c r="T46" s="146"/>
      <c r="U46" s="146"/>
      <c r="V46" s="146"/>
      <c r="W46" s="146"/>
      <c r="X46" s="146"/>
      <c r="Y46" s="146"/>
      <c r="Z46" s="146"/>
      <c r="AA46" s="146"/>
      <c r="AB46" s="146"/>
      <c r="AC46" s="146"/>
      <c r="AD46" s="146"/>
      <c r="AE46" s="146"/>
      <c r="AF46" s="146"/>
      <c r="AG46" s="146"/>
      <c r="AH46" s="146"/>
      <c r="AI46" s="146"/>
      <c r="AJ46" s="146"/>
      <c r="AK46" s="146"/>
      <c r="AL46" s="146"/>
      <c r="AM46" s="146"/>
      <c r="AN46" s="146"/>
      <c r="AO46" s="146"/>
      <c r="AP46" s="146"/>
      <c r="AQ46" s="146"/>
      <c r="AR46" s="146"/>
      <c r="AS46" s="146"/>
      <c r="AT46" s="146"/>
      <c r="AU46" s="146"/>
      <c r="AV46" s="146"/>
      <c r="AW46" s="146"/>
      <c r="AX46" s="146"/>
      <c r="AY46" s="146"/>
      <c r="AZ46" s="146"/>
      <c r="BA46" s="146"/>
      <c r="BB46" s="146"/>
      <c r="BC46" s="146"/>
      <c r="BD46" s="146"/>
      <c r="BE46" s="146"/>
      <c r="BF46" s="146"/>
      <c r="BG46" s="146"/>
      <c r="BH46" s="146"/>
      <c r="BI46" s="146"/>
      <c r="BJ46" s="146"/>
      <c r="BK46" s="146"/>
      <c r="BL46" s="146"/>
      <c r="BM46" s="146"/>
      <c r="BN46" s="146"/>
      <c r="BO46" s="147"/>
      <c r="CE46" s="62"/>
      <c r="CF46" s="62"/>
      <c r="CG46" s="62"/>
      <c r="CH46" s="62"/>
      <c r="CI46" s="62"/>
      <c r="CJ46" s="62"/>
      <c r="CK46" s="62"/>
      <c r="CL46" s="62"/>
      <c r="CM46" s="62"/>
      <c r="CN46" s="62"/>
      <c r="CO46" s="62"/>
    </row>
    <row r="47" spans="1:94" ht="33.75" customHeight="1" x14ac:dyDescent="0.25">
      <c r="A47" s="62"/>
      <c r="B47" s="62"/>
      <c r="C47" s="62"/>
      <c r="D47" s="62"/>
      <c r="E47" s="62"/>
      <c r="F47" s="62"/>
      <c r="G47" s="62"/>
      <c r="H47" s="62"/>
      <c r="I47" s="62"/>
      <c r="J47" s="62"/>
      <c r="K47" s="62"/>
      <c r="L47" s="62"/>
      <c r="M47" s="62"/>
      <c r="N47" s="62"/>
      <c r="O47" s="62"/>
      <c r="P47" s="62"/>
      <c r="Q47" s="62"/>
      <c r="R47" s="62"/>
      <c r="S47" s="145"/>
      <c r="T47" s="146"/>
      <c r="U47" s="146"/>
      <c r="V47" s="146"/>
      <c r="W47" s="146"/>
      <c r="X47" s="146"/>
      <c r="Y47" s="146"/>
      <c r="Z47" s="146"/>
      <c r="AA47" s="146"/>
      <c r="AB47" s="146"/>
      <c r="AC47" s="146"/>
      <c r="AD47" s="146"/>
      <c r="AE47" s="146"/>
      <c r="AF47" s="146"/>
      <c r="AG47" s="146"/>
      <c r="AH47" s="146"/>
      <c r="AI47" s="146"/>
      <c r="AJ47" s="146"/>
      <c r="AK47" s="146"/>
      <c r="AL47" s="146"/>
      <c r="AM47" s="146"/>
      <c r="AN47" s="146"/>
      <c r="AO47" s="146"/>
      <c r="AP47" s="146"/>
      <c r="AQ47" s="146"/>
      <c r="AR47" s="146"/>
      <c r="AS47" s="146"/>
      <c r="AT47" s="146"/>
      <c r="AU47" s="146"/>
      <c r="AV47" s="146"/>
      <c r="AW47" s="146"/>
      <c r="AX47" s="146"/>
      <c r="AY47" s="146"/>
      <c r="AZ47" s="146"/>
      <c r="BA47" s="146"/>
      <c r="BB47" s="146"/>
      <c r="BC47" s="146"/>
      <c r="BD47" s="146"/>
      <c r="BE47" s="146"/>
      <c r="BF47" s="146"/>
      <c r="BG47" s="146"/>
      <c r="BH47" s="146"/>
      <c r="BI47" s="146"/>
      <c r="BJ47" s="146"/>
      <c r="BK47" s="146"/>
      <c r="BL47" s="146"/>
      <c r="BM47" s="146"/>
      <c r="BN47" s="146"/>
      <c r="BO47" s="147"/>
      <c r="CE47" s="62"/>
      <c r="CF47" s="62"/>
      <c r="CG47" s="62"/>
      <c r="CH47" s="62"/>
      <c r="CI47" s="62"/>
      <c r="CJ47" s="62"/>
      <c r="CK47" s="62"/>
      <c r="CL47" s="62"/>
      <c r="CM47" s="62"/>
      <c r="CN47" s="62"/>
      <c r="CO47" s="62"/>
    </row>
    <row r="48" spans="1:94" ht="33.75" customHeight="1" x14ac:dyDescent="0.25">
      <c r="S48" s="145"/>
      <c r="T48" s="146"/>
      <c r="U48" s="146"/>
      <c r="V48" s="146"/>
      <c r="W48" s="146"/>
      <c r="X48" s="146"/>
      <c r="Y48" s="146"/>
      <c r="Z48" s="146"/>
      <c r="AA48" s="146"/>
      <c r="AB48" s="146"/>
      <c r="AC48" s="146"/>
      <c r="AD48" s="146"/>
      <c r="AE48" s="146"/>
      <c r="AF48" s="146"/>
      <c r="AG48" s="146"/>
      <c r="AH48" s="146"/>
      <c r="AI48" s="146"/>
      <c r="AJ48" s="146"/>
      <c r="AK48" s="146"/>
      <c r="AL48" s="146"/>
      <c r="AM48" s="146"/>
      <c r="AN48" s="146"/>
      <c r="AO48" s="146"/>
      <c r="AP48" s="146"/>
      <c r="AQ48" s="146"/>
      <c r="AR48" s="146"/>
      <c r="AS48" s="146"/>
      <c r="AT48" s="146"/>
      <c r="AU48" s="146"/>
      <c r="AV48" s="146"/>
      <c r="AW48" s="146"/>
      <c r="AX48" s="146"/>
      <c r="AY48" s="146"/>
      <c r="AZ48" s="146"/>
      <c r="BA48" s="146"/>
      <c r="BB48" s="146"/>
      <c r="BC48" s="146"/>
      <c r="BD48" s="146"/>
      <c r="BE48" s="146"/>
      <c r="BF48" s="146"/>
      <c r="BG48" s="146"/>
      <c r="BH48" s="146"/>
      <c r="BI48" s="146"/>
      <c r="BJ48" s="146"/>
      <c r="BK48" s="146"/>
      <c r="BL48" s="146"/>
      <c r="BM48" s="146"/>
      <c r="BN48" s="146"/>
      <c r="BO48" s="147"/>
    </row>
    <row r="49" spans="19:67" ht="53.25" customHeight="1" x14ac:dyDescent="0.25">
      <c r="S49" s="145"/>
      <c r="T49" s="146"/>
      <c r="U49" s="146"/>
      <c r="V49" s="146"/>
      <c r="W49" s="146"/>
      <c r="X49" s="146"/>
      <c r="Y49" s="146"/>
      <c r="Z49" s="146"/>
      <c r="AA49" s="146"/>
      <c r="AB49" s="146"/>
      <c r="AC49" s="146"/>
      <c r="AD49" s="146"/>
      <c r="AE49" s="146"/>
      <c r="AF49" s="146"/>
      <c r="AG49" s="146"/>
      <c r="AH49" s="146"/>
      <c r="AI49" s="146"/>
      <c r="AJ49" s="146"/>
      <c r="AK49" s="146"/>
      <c r="AL49" s="146"/>
      <c r="AM49" s="146"/>
      <c r="AN49" s="146"/>
      <c r="AO49" s="146"/>
      <c r="AP49" s="146"/>
      <c r="AQ49" s="146"/>
      <c r="AR49" s="146"/>
      <c r="AS49" s="146"/>
      <c r="AT49" s="146"/>
      <c r="AU49" s="146"/>
      <c r="AV49" s="146"/>
      <c r="AW49" s="146"/>
      <c r="AX49" s="146"/>
      <c r="AY49" s="146"/>
      <c r="AZ49" s="146"/>
      <c r="BA49" s="146"/>
      <c r="BB49" s="146"/>
      <c r="BC49" s="146"/>
      <c r="BD49" s="146"/>
      <c r="BE49" s="146"/>
      <c r="BF49" s="146"/>
      <c r="BG49" s="146"/>
      <c r="BH49" s="146"/>
      <c r="BI49" s="146"/>
      <c r="BJ49" s="146"/>
      <c r="BK49" s="146"/>
      <c r="BL49" s="146"/>
      <c r="BM49" s="146"/>
      <c r="BN49" s="146"/>
      <c r="BO49" s="147"/>
    </row>
    <row r="50" spans="19:67" ht="53.25" customHeight="1" x14ac:dyDescent="0.25">
      <c r="S50" s="145"/>
      <c r="T50" s="146"/>
      <c r="U50" s="146"/>
      <c r="V50" s="146"/>
      <c r="W50" s="146"/>
      <c r="X50" s="146"/>
      <c r="Y50" s="146"/>
      <c r="Z50" s="146"/>
      <c r="AA50" s="146"/>
      <c r="AB50" s="146"/>
      <c r="AC50" s="146"/>
      <c r="AD50" s="146"/>
      <c r="AE50" s="146"/>
      <c r="AF50" s="146"/>
      <c r="AG50" s="146"/>
      <c r="AH50" s="146"/>
      <c r="AI50" s="146"/>
      <c r="AJ50" s="146"/>
      <c r="AK50" s="146"/>
      <c r="AL50" s="146"/>
      <c r="AM50" s="146"/>
      <c r="AN50" s="146"/>
      <c r="AO50" s="146"/>
      <c r="AP50" s="146"/>
      <c r="AQ50" s="146"/>
      <c r="AR50" s="146"/>
      <c r="AS50" s="146"/>
      <c r="AT50" s="146"/>
      <c r="AU50" s="146"/>
      <c r="AV50" s="146"/>
      <c r="AW50" s="146"/>
      <c r="AX50" s="146"/>
      <c r="AY50" s="146"/>
      <c r="AZ50" s="146"/>
      <c r="BA50" s="146"/>
      <c r="BB50" s="146"/>
      <c r="BC50" s="146"/>
      <c r="BD50" s="146"/>
      <c r="BE50" s="146"/>
      <c r="BF50" s="146"/>
      <c r="BG50" s="146"/>
      <c r="BH50" s="146"/>
      <c r="BI50" s="146"/>
      <c r="BJ50" s="146"/>
      <c r="BK50" s="146"/>
      <c r="BL50" s="146"/>
      <c r="BM50" s="146"/>
      <c r="BN50" s="146"/>
      <c r="BO50" s="147"/>
    </row>
    <row r="51" spans="19:67" ht="53.25" customHeight="1" x14ac:dyDescent="0.25">
      <c r="S51" s="145"/>
      <c r="T51" s="146"/>
      <c r="U51" s="146"/>
      <c r="V51" s="146"/>
      <c r="W51" s="146"/>
      <c r="X51" s="146"/>
      <c r="Y51" s="146"/>
      <c r="Z51" s="146"/>
      <c r="AA51" s="146"/>
      <c r="AB51" s="146"/>
      <c r="AC51" s="146"/>
      <c r="AD51" s="146"/>
      <c r="AE51" s="146"/>
      <c r="AF51" s="146"/>
      <c r="AG51" s="146"/>
      <c r="AH51" s="146"/>
      <c r="AI51" s="146"/>
      <c r="AJ51" s="146"/>
      <c r="AK51" s="146"/>
      <c r="AL51" s="146"/>
      <c r="AM51" s="146"/>
      <c r="AN51" s="146"/>
      <c r="AO51" s="146"/>
      <c r="AP51" s="146"/>
      <c r="AQ51" s="146"/>
      <c r="AR51" s="146"/>
      <c r="AS51" s="146"/>
      <c r="AT51" s="146"/>
      <c r="AU51" s="146"/>
      <c r="AV51" s="146"/>
      <c r="AW51" s="146"/>
      <c r="AX51" s="146"/>
      <c r="AY51" s="146"/>
      <c r="AZ51" s="146"/>
      <c r="BA51" s="146"/>
      <c r="BB51" s="146"/>
      <c r="BC51" s="146"/>
      <c r="BD51" s="146"/>
      <c r="BE51" s="146"/>
      <c r="BF51" s="146"/>
      <c r="BG51" s="146"/>
      <c r="BH51" s="146"/>
      <c r="BI51" s="146"/>
      <c r="BJ51" s="146"/>
      <c r="BK51" s="146"/>
      <c r="BL51" s="146"/>
      <c r="BM51" s="146"/>
      <c r="BN51" s="146"/>
      <c r="BO51" s="147"/>
    </row>
    <row r="52" spans="19:67" ht="53.25" customHeight="1" x14ac:dyDescent="0.25">
      <c r="S52" s="145"/>
      <c r="T52" s="146"/>
      <c r="U52" s="146"/>
      <c r="V52" s="146"/>
      <c r="W52" s="146"/>
      <c r="X52" s="146"/>
      <c r="Y52" s="146"/>
      <c r="Z52" s="146"/>
      <c r="AA52" s="146"/>
      <c r="AB52" s="146"/>
      <c r="AC52" s="146"/>
      <c r="AD52" s="146"/>
      <c r="AE52" s="146"/>
      <c r="AF52" s="146"/>
      <c r="AG52" s="146"/>
      <c r="AH52" s="146"/>
      <c r="AI52" s="146"/>
      <c r="AJ52" s="146"/>
      <c r="AK52" s="146"/>
      <c r="AL52" s="146"/>
      <c r="AM52" s="146"/>
      <c r="AN52" s="146"/>
      <c r="AO52" s="146"/>
      <c r="AP52" s="146"/>
      <c r="AQ52" s="146"/>
      <c r="AR52" s="146"/>
      <c r="AS52" s="146"/>
      <c r="AT52" s="146"/>
      <c r="AU52" s="146"/>
      <c r="AV52" s="146"/>
      <c r="AW52" s="146"/>
      <c r="AX52" s="146"/>
      <c r="AY52" s="146"/>
      <c r="AZ52" s="146"/>
      <c r="BA52" s="146"/>
      <c r="BB52" s="146"/>
      <c r="BC52" s="146"/>
      <c r="BD52" s="146"/>
      <c r="BE52" s="146"/>
      <c r="BF52" s="146"/>
      <c r="BG52" s="146"/>
      <c r="BH52" s="146"/>
      <c r="BI52" s="146"/>
      <c r="BJ52" s="146"/>
      <c r="BK52" s="146"/>
      <c r="BL52" s="146"/>
      <c r="BM52" s="146"/>
      <c r="BN52" s="146"/>
      <c r="BO52" s="147"/>
    </row>
    <row r="53" spans="19:67" ht="53.25" customHeight="1" x14ac:dyDescent="0.25">
      <c r="S53" s="145"/>
      <c r="T53" s="146"/>
      <c r="U53" s="146"/>
      <c r="V53" s="146"/>
      <c r="W53" s="146"/>
      <c r="X53" s="146"/>
      <c r="Y53" s="146"/>
      <c r="Z53" s="146"/>
      <c r="AA53" s="146"/>
      <c r="AB53" s="146"/>
      <c r="AC53" s="146"/>
      <c r="AD53" s="146"/>
      <c r="AE53" s="146"/>
      <c r="AF53" s="146"/>
      <c r="AG53" s="146"/>
      <c r="AH53" s="146"/>
      <c r="AI53" s="146"/>
      <c r="AJ53" s="146"/>
      <c r="AK53" s="146"/>
      <c r="AL53" s="146"/>
      <c r="AM53" s="146"/>
      <c r="AN53" s="146"/>
      <c r="AO53" s="146"/>
      <c r="AP53" s="146"/>
      <c r="AQ53" s="146"/>
      <c r="AR53" s="146"/>
      <c r="AS53" s="146"/>
      <c r="AT53" s="146"/>
      <c r="AU53" s="146"/>
      <c r="AV53" s="146"/>
      <c r="AW53" s="146"/>
      <c r="AX53" s="146"/>
      <c r="AY53" s="146"/>
      <c r="AZ53" s="146"/>
      <c r="BA53" s="146"/>
      <c r="BB53" s="146"/>
      <c r="BC53" s="146"/>
      <c r="BD53" s="146"/>
      <c r="BE53" s="146"/>
      <c r="BF53" s="146"/>
      <c r="BG53" s="146"/>
      <c r="BH53" s="146"/>
      <c r="BI53" s="146"/>
      <c r="BJ53" s="146"/>
      <c r="BK53" s="146"/>
      <c r="BL53" s="146"/>
      <c r="BM53" s="146"/>
      <c r="BN53" s="146"/>
      <c r="BO53" s="147"/>
    </row>
    <row r="54" spans="19:67" ht="15" customHeight="1" x14ac:dyDescent="0.25">
      <c r="S54" s="145"/>
      <c r="T54" s="146"/>
      <c r="U54" s="146"/>
      <c r="V54" s="146"/>
      <c r="W54" s="146"/>
      <c r="X54" s="146"/>
      <c r="Y54" s="146"/>
      <c r="Z54" s="146"/>
      <c r="AA54" s="146"/>
      <c r="AB54" s="146"/>
      <c r="AC54" s="146"/>
      <c r="AD54" s="146"/>
      <c r="AE54" s="146"/>
      <c r="AF54" s="146"/>
      <c r="AG54" s="146"/>
      <c r="AH54" s="146"/>
      <c r="AI54" s="146"/>
      <c r="AJ54" s="146"/>
      <c r="AK54" s="146"/>
      <c r="AL54" s="146"/>
      <c r="AM54" s="146"/>
      <c r="AN54" s="146"/>
      <c r="AO54" s="146"/>
      <c r="AP54" s="146"/>
      <c r="AQ54" s="146"/>
      <c r="AR54" s="146"/>
      <c r="AS54" s="146"/>
      <c r="AT54" s="146"/>
      <c r="AU54" s="146"/>
      <c r="AV54" s="146"/>
      <c r="AW54" s="146"/>
      <c r="AX54" s="146"/>
      <c r="AY54" s="146"/>
      <c r="AZ54" s="146"/>
      <c r="BA54" s="146"/>
      <c r="BB54" s="146"/>
      <c r="BC54" s="146"/>
      <c r="BD54" s="146"/>
      <c r="BE54" s="146"/>
      <c r="BF54" s="146"/>
      <c r="BG54" s="146"/>
      <c r="BH54" s="146"/>
      <c r="BI54" s="146"/>
      <c r="BJ54" s="146"/>
      <c r="BK54" s="146"/>
      <c r="BL54" s="146"/>
      <c r="BM54" s="146"/>
      <c r="BN54" s="146"/>
      <c r="BO54" s="147"/>
    </row>
    <row r="55" spans="19:67" ht="15" customHeight="1" x14ac:dyDescent="0.25">
      <c r="S55" s="145"/>
      <c r="T55" s="146"/>
      <c r="U55" s="146"/>
      <c r="V55" s="146"/>
      <c r="W55" s="146"/>
      <c r="X55" s="146"/>
      <c r="Y55" s="146"/>
      <c r="Z55" s="146"/>
      <c r="AA55" s="146"/>
      <c r="AB55" s="146"/>
      <c r="AC55" s="146"/>
      <c r="AD55" s="146"/>
      <c r="AE55" s="146"/>
      <c r="AF55" s="146"/>
      <c r="AG55" s="146"/>
      <c r="AH55" s="146"/>
      <c r="AI55" s="146"/>
      <c r="AJ55" s="146"/>
      <c r="AK55" s="146"/>
      <c r="AL55" s="146"/>
      <c r="AM55" s="146"/>
      <c r="AN55" s="146"/>
      <c r="AO55" s="146"/>
      <c r="AP55" s="146"/>
      <c r="AQ55" s="146"/>
      <c r="AR55" s="146"/>
      <c r="AS55" s="146"/>
      <c r="AT55" s="146"/>
      <c r="AU55" s="146"/>
      <c r="AV55" s="146"/>
      <c r="AW55" s="146"/>
      <c r="AX55" s="146"/>
      <c r="AY55" s="146"/>
      <c r="AZ55" s="146"/>
      <c r="BA55" s="146"/>
      <c r="BB55" s="146"/>
      <c r="BC55" s="146"/>
      <c r="BD55" s="146"/>
      <c r="BE55" s="146"/>
      <c r="BF55" s="146"/>
      <c r="BG55" s="146"/>
      <c r="BH55" s="146"/>
      <c r="BI55" s="146"/>
      <c r="BJ55" s="146"/>
      <c r="BK55" s="146"/>
      <c r="BL55" s="146"/>
      <c r="BM55" s="146"/>
      <c r="BN55" s="146"/>
      <c r="BO55" s="147"/>
    </row>
    <row r="56" spans="19:67" ht="15.75" customHeight="1" thickBot="1" x14ac:dyDescent="0.3">
      <c r="S56" s="148"/>
      <c r="T56" s="149"/>
      <c r="U56" s="149"/>
      <c r="V56" s="149"/>
      <c r="W56" s="149"/>
      <c r="X56" s="149"/>
      <c r="Y56" s="149"/>
      <c r="Z56" s="149"/>
      <c r="AA56" s="149"/>
      <c r="AB56" s="149"/>
      <c r="AC56" s="149"/>
      <c r="AD56" s="149"/>
      <c r="AE56" s="149"/>
      <c r="AF56" s="149"/>
      <c r="AG56" s="149"/>
      <c r="AH56" s="149"/>
      <c r="AI56" s="149"/>
      <c r="AJ56" s="149"/>
      <c r="AK56" s="149"/>
      <c r="AL56" s="149"/>
      <c r="AM56" s="149"/>
      <c r="AN56" s="149"/>
      <c r="AO56" s="149"/>
      <c r="AP56" s="149"/>
      <c r="AQ56" s="149"/>
      <c r="AR56" s="149"/>
      <c r="AS56" s="149"/>
      <c r="AT56" s="149"/>
      <c r="AU56" s="149"/>
      <c r="AV56" s="149"/>
      <c r="AW56" s="149"/>
      <c r="AX56" s="149"/>
      <c r="AY56" s="149"/>
      <c r="AZ56" s="149"/>
      <c r="BA56" s="149"/>
      <c r="BB56" s="149"/>
      <c r="BC56" s="149"/>
      <c r="BD56" s="149"/>
      <c r="BE56" s="149"/>
      <c r="BF56" s="149"/>
      <c r="BG56" s="149"/>
      <c r="BH56" s="149"/>
      <c r="BI56" s="149"/>
      <c r="BJ56" s="149"/>
      <c r="BK56" s="149"/>
      <c r="BL56" s="149"/>
      <c r="BM56" s="149"/>
      <c r="BN56" s="149"/>
      <c r="BO56" s="150"/>
    </row>
    <row r="57" spans="19:67" ht="53.25" x14ac:dyDescent="0.8">
      <c r="T57" s="63"/>
      <c r="W57" s="64"/>
      <c r="X57" s="65"/>
      <c r="Y57" s="65"/>
      <c r="Z57" s="65"/>
      <c r="AA57" s="65"/>
      <c r="AB57" s="65"/>
      <c r="AC57" s="65"/>
      <c r="AD57" s="66"/>
      <c r="AE57" s="67"/>
      <c r="AG57" s="65"/>
      <c r="AH57" s="65"/>
      <c r="AI57" s="65"/>
      <c r="AJ57" s="65"/>
      <c r="AK57" s="65"/>
      <c r="AL57" s="65"/>
      <c r="AM57" s="65"/>
      <c r="AN57" s="65"/>
      <c r="AO57" s="65"/>
      <c r="AP57" s="68"/>
      <c r="AQ57" s="68"/>
      <c r="AR57" s="68"/>
      <c r="AS57" s="69"/>
      <c r="AT57" s="65"/>
      <c r="AU57" s="70"/>
      <c r="AV57" s="65"/>
      <c r="AW57" s="65"/>
      <c r="AX57" s="65"/>
      <c r="AY57" s="65"/>
      <c r="AZ57" s="65"/>
      <c r="BN57" s="71"/>
    </row>
    <row r="58" spans="19:67" ht="53.25" x14ac:dyDescent="0.8">
      <c r="T58" s="63"/>
      <c r="W58" s="64"/>
      <c r="X58" s="65"/>
      <c r="Y58" s="65"/>
      <c r="Z58" s="65"/>
      <c r="AA58" s="65"/>
      <c r="AB58" s="65"/>
      <c r="AC58" s="65"/>
      <c r="AD58" s="66"/>
      <c r="AE58" s="67"/>
      <c r="AG58" s="65"/>
      <c r="AH58" s="65"/>
      <c r="AI58" s="65"/>
      <c r="AJ58" s="65"/>
      <c r="AK58" s="65"/>
      <c r="AL58" s="65"/>
      <c r="AM58" s="65"/>
      <c r="AN58" s="65"/>
      <c r="AO58" s="65"/>
      <c r="AP58" s="68"/>
      <c r="AQ58" s="68"/>
      <c r="AR58" s="68"/>
      <c r="AS58" s="69"/>
      <c r="AT58" s="65"/>
      <c r="AU58" s="70"/>
      <c r="AV58" s="65"/>
      <c r="AW58" s="65"/>
      <c r="AX58" s="65"/>
      <c r="AY58" s="65"/>
      <c r="AZ58" s="65"/>
      <c r="BN58" s="71"/>
    </row>
    <row r="59" spans="19:67" ht="53.25" x14ac:dyDescent="0.8">
      <c r="T59" s="63"/>
      <c r="W59" s="64"/>
      <c r="X59" s="65"/>
      <c r="Y59" s="65"/>
      <c r="Z59" s="65"/>
      <c r="AA59" s="65"/>
      <c r="AB59" s="65"/>
      <c r="AC59" s="65"/>
      <c r="AD59" s="66"/>
      <c r="AE59" s="67"/>
      <c r="AG59" s="65"/>
      <c r="AH59" s="65"/>
      <c r="AI59" s="65"/>
      <c r="AJ59" s="65"/>
      <c r="AK59" s="65"/>
      <c r="AL59" s="65"/>
      <c r="AM59" s="65"/>
      <c r="AN59" s="65"/>
      <c r="AO59" s="65"/>
      <c r="AP59" s="68"/>
      <c r="AQ59" s="68"/>
      <c r="AR59" s="68"/>
      <c r="AS59" s="69"/>
      <c r="AT59" s="65"/>
      <c r="AU59" s="70"/>
      <c r="AV59" s="65"/>
      <c r="AW59" s="65"/>
      <c r="AX59" s="65"/>
      <c r="AY59" s="65"/>
      <c r="AZ59" s="65"/>
      <c r="BN59" s="71"/>
    </row>
    <row r="60" spans="19:67" ht="53.25" x14ac:dyDescent="0.8">
      <c r="T60" s="63"/>
      <c r="W60" s="64"/>
      <c r="X60" s="65"/>
      <c r="Y60" s="65"/>
      <c r="Z60" s="65"/>
      <c r="AA60" s="65"/>
      <c r="AB60" s="65"/>
      <c r="AC60" s="65"/>
      <c r="AD60" s="66"/>
      <c r="AE60" s="67"/>
      <c r="AG60" s="65"/>
      <c r="AH60" s="65"/>
      <c r="AI60" s="65"/>
      <c r="AJ60" s="65"/>
      <c r="AK60" s="65"/>
      <c r="AL60" s="65"/>
      <c r="AM60" s="65"/>
      <c r="AN60" s="65"/>
      <c r="AO60" s="65"/>
      <c r="AP60" s="68"/>
      <c r="AQ60" s="68"/>
      <c r="AR60" s="68"/>
      <c r="AS60" s="69"/>
      <c r="AT60" s="65"/>
      <c r="AU60" s="70"/>
      <c r="AV60" s="65"/>
      <c r="AW60" s="65"/>
      <c r="AX60" s="65"/>
      <c r="AY60" s="65"/>
      <c r="AZ60" s="65"/>
      <c r="BN60" s="71"/>
    </row>
    <row r="61" spans="19:67" ht="53.25" x14ac:dyDescent="0.8">
      <c r="T61" s="63"/>
      <c r="W61" s="64"/>
      <c r="X61" s="65"/>
      <c r="Y61" s="65"/>
      <c r="Z61" s="65"/>
      <c r="AA61" s="65"/>
      <c r="AB61" s="65"/>
      <c r="AC61" s="65"/>
      <c r="AD61" s="66"/>
      <c r="AE61" s="67"/>
      <c r="AG61" s="65"/>
      <c r="AH61" s="65"/>
      <c r="AI61" s="65"/>
      <c r="AJ61" s="65"/>
      <c r="AK61" s="65"/>
      <c r="AL61" s="65"/>
      <c r="AM61" s="65"/>
      <c r="AN61" s="65"/>
      <c r="AO61" s="65"/>
      <c r="AP61" s="68"/>
      <c r="AQ61" s="68"/>
      <c r="AR61" s="68"/>
      <c r="AS61" s="69"/>
      <c r="AT61" s="65"/>
      <c r="AU61" s="70"/>
      <c r="AV61" s="65"/>
      <c r="AW61" s="65"/>
      <c r="AX61" s="65"/>
      <c r="AY61" s="65"/>
      <c r="AZ61" s="65"/>
      <c r="BN61" s="71"/>
    </row>
    <row r="62" spans="19:67" ht="53.25" x14ac:dyDescent="0.8">
      <c r="T62" s="63"/>
      <c r="W62" s="64"/>
      <c r="X62" s="65"/>
      <c r="Y62" s="65"/>
      <c r="Z62" s="65"/>
      <c r="AA62" s="65"/>
      <c r="AB62" s="65"/>
      <c r="AC62" s="65"/>
      <c r="AD62" s="66"/>
      <c r="AE62" s="67"/>
      <c r="AG62" s="65"/>
      <c r="AH62" s="65"/>
      <c r="AI62" s="65"/>
      <c r="AJ62" s="65"/>
      <c r="AK62" s="65"/>
      <c r="AL62" s="65"/>
      <c r="AM62" s="65"/>
      <c r="AN62" s="65"/>
      <c r="AO62" s="65"/>
      <c r="AP62" s="68"/>
      <c r="AQ62" s="68"/>
      <c r="AR62" s="68"/>
      <c r="AS62" s="69"/>
      <c r="AT62" s="65"/>
      <c r="AU62" s="70"/>
      <c r="AV62" s="65"/>
      <c r="AW62" s="65"/>
      <c r="AX62" s="65"/>
      <c r="AY62" s="65"/>
      <c r="AZ62" s="65"/>
      <c r="BN62" s="71"/>
    </row>
    <row r="63" spans="19:67" ht="53.25" x14ac:dyDescent="0.8">
      <c r="T63" s="63"/>
      <c r="W63" s="64"/>
      <c r="X63" s="65"/>
      <c r="Y63" s="65"/>
      <c r="Z63" s="65"/>
      <c r="AA63" s="65"/>
      <c r="AB63" s="65"/>
      <c r="AC63" s="65"/>
      <c r="AD63" s="66"/>
      <c r="AE63" s="67"/>
      <c r="AG63" s="65"/>
      <c r="AH63" s="65"/>
      <c r="AI63" s="65"/>
      <c r="AJ63" s="65"/>
      <c r="AK63" s="65"/>
      <c r="AL63" s="65"/>
      <c r="AM63" s="65"/>
      <c r="AN63" s="65"/>
      <c r="AO63" s="65"/>
      <c r="AP63" s="68"/>
      <c r="AQ63" s="68"/>
      <c r="AR63" s="68"/>
      <c r="AS63" s="69"/>
      <c r="AT63" s="65"/>
      <c r="AU63" s="70"/>
      <c r="AV63" s="65"/>
      <c r="AW63" s="65"/>
      <c r="AX63" s="65"/>
      <c r="AY63" s="65"/>
      <c r="AZ63" s="65"/>
      <c r="BN63" s="71"/>
    </row>
    <row r="64" spans="19:67" ht="53.25" x14ac:dyDescent="0.8">
      <c r="T64" s="63"/>
      <c r="W64" s="64"/>
      <c r="X64" s="65"/>
      <c r="Y64" s="65"/>
      <c r="Z64" s="65"/>
      <c r="AA64" s="65"/>
      <c r="AB64" s="65"/>
      <c r="AC64" s="65"/>
      <c r="AD64" s="66"/>
      <c r="AE64" s="67"/>
      <c r="AG64" s="65"/>
      <c r="AH64" s="65"/>
      <c r="AI64" s="65"/>
      <c r="AJ64" s="65"/>
      <c r="AK64" s="65"/>
      <c r="AL64" s="65"/>
      <c r="AM64" s="65"/>
      <c r="AN64" s="65"/>
      <c r="AO64" s="65"/>
      <c r="AP64" s="68"/>
      <c r="AQ64" s="68"/>
      <c r="AR64" s="68"/>
      <c r="AS64" s="69"/>
      <c r="AT64" s="65"/>
      <c r="AU64" s="70"/>
      <c r="AV64" s="65"/>
      <c r="AW64" s="65"/>
      <c r="AX64" s="65"/>
      <c r="AY64" s="65"/>
      <c r="AZ64" s="65"/>
      <c r="BN64" s="71"/>
    </row>
    <row r="65" spans="20:66" ht="53.25" x14ac:dyDescent="0.8">
      <c r="T65" s="63"/>
      <c r="W65" s="64"/>
      <c r="X65" s="65"/>
      <c r="Y65" s="65"/>
      <c r="Z65" s="65"/>
      <c r="AA65" s="65"/>
      <c r="AB65" s="65"/>
      <c r="AC65" s="65"/>
      <c r="AD65" s="66"/>
      <c r="AE65" s="67"/>
      <c r="AG65" s="65"/>
      <c r="AH65" s="65"/>
      <c r="AI65" s="65"/>
      <c r="AJ65" s="65"/>
      <c r="AK65" s="65"/>
      <c r="AL65" s="65"/>
      <c r="AM65" s="65"/>
      <c r="AN65" s="65"/>
      <c r="AO65" s="65"/>
      <c r="AP65" s="68"/>
      <c r="AQ65" s="68"/>
      <c r="AR65" s="68"/>
      <c r="AS65" s="69"/>
      <c r="AT65" s="65"/>
      <c r="AU65" s="70"/>
      <c r="AV65" s="65"/>
      <c r="AW65" s="65"/>
      <c r="AX65" s="65"/>
      <c r="AY65" s="65"/>
      <c r="AZ65" s="65"/>
      <c r="BN65" s="71"/>
    </row>
    <row r="66" spans="20:66" ht="53.25" x14ac:dyDescent="0.8">
      <c r="T66" s="63"/>
      <c r="W66" s="64"/>
      <c r="X66" s="65"/>
      <c r="Y66" s="65"/>
      <c r="Z66" s="65"/>
      <c r="AA66" s="65"/>
      <c r="AB66" s="65"/>
      <c r="AC66" s="65"/>
      <c r="AD66" s="66"/>
      <c r="AE66" s="67"/>
      <c r="AG66" s="65"/>
      <c r="AH66" s="65"/>
      <c r="AI66" s="65"/>
      <c r="AJ66" s="65"/>
      <c r="AK66" s="65"/>
      <c r="AL66" s="65"/>
      <c r="AM66" s="65"/>
      <c r="AN66" s="65"/>
      <c r="AO66" s="65"/>
      <c r="AP66" s="68"/>
      <c r="AQ66" s="68"/>
      <c r="AR66" s="68"/>
      <c r="AS66" s="69"/>
      <c r="AT66" s="65"/>
      <c r="AU66" s="70"/>
      <c r="AV66" s="65"/>
      <c r="AW66" s="65"/>
      <c r="AX66" s="65"/>
      <c r="AY66" s="65"/>
      <c r="AZ66" s="65"/>
      <c r="BN66" s="71"/>
    </row>
    <row r="67" spans="20:66" ht="53.25" x14ac:dyDescent="0.8">
      <c r="T67" s="63"/>
      <c r="W67" s="64"/>
      <c r="X67" s="65"/>
      <c r="Y67" s="65"/>
      <c r="Z67" s="65"/>
      <c r="AA67" s="65"/>
      <c r="AB67" s="65"/>
      <c r="AC67" s="65"/>
      <c r="AD67" s="66"/>
      <c r="AE67" s="67"/>
      <c r="AG67" s="65"/>
      <c r="AH67" s="65"/>
      <c r="AI67" s="65"/>
      <c r="AJ67" s="65"/>
      <c r="AK67" s="65"/>
      <c r="AL67" s="65"/>
      <c r="AM67" s="65"/>
      <c r="AN67" s="65"/>
      <c r="AO67" s="65"/>
      <c r="AP67" s="68"/>
      <c r="AQ67" s="68"/>
      <c r="AR67" s="68"/>
      <c r="AS67" s="69"/>
      <c r="AT67" s="65"/>
      <c r="AU67" s="70"/>
      <c r="AV67" s="65"/>
      <c r="AW67" s="65"/>
      <c r="AX67" s="65"/>
      <c r="AY67" s="65"/>
      <c r="AZ67" s="65"/>
      <c r="BN67" s="71"/>
    </row>
    <row r="68" spans="20:66" ht="53.25" x14ac:dyDescent="0.8">
      <c r="T68" s="63"/>
      <c r="W68" s="64"/>
      <c r="X68" s="65"/>
      <c r="Y68" s="65"/>
      <c r="Z68" s="65"/>
      <c r="AA68" s="65"/>
      <c r="AB68" s="65"/>
      <c r="AC68" s="65"/>
      <c r="AD68" s="66"/>
      <c r="AE68" s="67"/>
      <c r="AG68" s="65"/>
      <c r="AH68" s="65"/>
      <c r="AI68" s="65"/>
      <c r="AJ68" s="65"/>
      <c r="AK68" s="65"/>
      <c r="AL68" s="65"/>
      <c r="AM68" s="65"/>
      <c r="AN68" s="65"/>
      <c r="AO68" s="65"/>
      <c r="AP68" s="68"/>
      <c r="AQ68" s="68"/>
      <c r="AR68" s="68"/>
      <c r="AS68" s="69"/>
      <c r="AT68" s="65"/>
      <c r="AU68" s="70"/>
      <c r="AV68" s="65"/>
      <c r="AW68" s="65"/>
      <c r="AX68" s="65"/>
      <c r="AY68" s="65"/>
      <c r="AZ68" s="65"/>
      <c r="BN68" s="71"/>
    </row>
    <row r="69" spans="20:66" ht="53.25" x14ac:dyDescent="0.8">
      <c r="T69" s="63"/>
      <c r="W69" s="64"/>
      <c r="X69" s="65"/>
      <c r="Y69" s="65"/>
      <c r="Z69" s="65"/>
      <c r="AA69" s="65"/>
      <c r="AB69" s="65"/>
      <c r="AC69" s="65"/>
      <c r="AD69" s="66"/>
      <c r="AE69" s="67"/>
      <c r="AG69" s="65"/>
      <c r="AH69" s="65"/>
      <c r="AI69" s="65"/>
      <c r="AJ69" s="65"/>
      <c r="AK69" s="65"/>
      <c r="AL69" s="65"/>
      <c r="AM69" s="65"/>
      <c r="AN69" s="65"/>
      <c r="AO69" s="65"/>
      <c r="AP69" s="68"/>
      <c r="AQ69" s="68"/>
      <c r="AR69" s="68"/>
      <c r="AS69" s="69"/>
      <c r="AT69" s="65"/>
      <c r="AU69" s="70"/>
      <c r="AV69" s="65"/>
      <c r="AW69" s="65"/>
      <c r="AX69" s="65"/>
      <c r="AY69" s="65"/>
      <c r="AZ69" s="65"/>
      <c r="BN69" s="71"/>
    </row>
    <row r="70" spans="20:66" ht="53.25" x14ac:dyDescent="0.8">
      <c r="T70" s="63"/>
      <c r="W70" s="64"/>
      <c r="X70" s="65"/>
      <c r="Y70" s="65"/>
      <c r="Z70" s="65"/>
      <c r="AA70" s="65"/>
      <c r="AB70" s="65"/>
      <c r="AC70" s="65"/>
      <c r="AD70" s="66"/>
      <c r="AE70" s="67"/>
      <c r="AG70" s="65"/>
      <c r="AH70" s="65"/>
      <c r="AI70" s="65"/>
      <c r="AJ70" s="65"/>
      <c r="AK70" s="65"/>
      <c r="AL70" s="65"/>
      <c r="AM70" s="65"/>
      <c r="AN70" s="65"/>
      <c r="AO70" s="65"/>
      <c r="AP70" s="68"/>
      <c r="AQ70" s="68"/>
      <c r="AR70" s="68"/>
      <c r="AS70" s="69"/>
      <c r="AT70" s="65"/>
      <c r="AU70" s="70"/>
      <c r="AV70" s="65"/>
      <c r="AW70" s="65"/>
      <c r="AX70" s="65"/>
      <c r="AY70" s="65"/>
      <c r="AZ70" s="65"/>
      <c r="BN70" s="71"/>
    </row>
    <row r="71" spans="20:66" ht="53.25" x14ac:dyDescent="0.8">
      <c r="T71" s="63"/>
      <c r="W71" s="64"/>
      <c r="X71" s="65"/>
      <c r="Y71" s="65"/>
      <c r="Z71" s="65"/>
      <c r="AA71" s="65"/>
      <c r="AB71" s="65"/>
      <c r="AC71" s="65"/>
      <c r="AD71" s="66"/>
      <c r="AE71" s="67"/>
      <c r="AG71" s="65"/>
      <c r="AH71" s="65"/>
      <c r="AI71" s="65"/>
      <c r="AJ71" s="65"/>
      <c r="AK71" s="65"/>
      <c r="AL71" s="65"/>
      <c r="AM71" s="65"/>
      <c r="AN71" s="65"/>
      <c r="AO71" s="65"/>
      <c r="AP71" s="68"/>
      <c r="AQ71" s="68"/>
      <c r="AR71" s="68"/>
      <c r="AS71" s="69"/>
      <c r="AT71" s="65"/>
      <c r="AU71" s="70"/>
      <c r="AV71" s="65"/>
      <c r="AW71" s="65"/>
      <c r="AX71" s="65"/>
      <c r="AY71" s="65"/>
      <c r="AZ71" s="65"/>
      <c r="BN71" s="71"/>
    </row>
    <row r="72" spans="20:66" ht="53.25" x14ac:dyDescent="0.8">
      <c r="T72" s="63"/>
      <c r="W72" s="64"/>
      <c r="X72" s="65"/>
      <c r="Y72" s="65"/>
      <c r="Z72" s="65"/>
      <c r="AA72" s="65"/>
      <c r="AB72" s="65"/>
      <c r="AC72" s="65"/>
      <c r="AD72" s="66"/>
      <c r="AE72" s="67"/>
      <c r="AG72" s="65"/>
      <c r="AH72" s="65"/>
      <c r="AI72" s="65"/>
      <c r="AJ72" s="65"/>
      <c r="AK72" s="65"/>
      <c r="AL72" s="65"/>
      <c r="AM72" s="65"/>
      <c r="AN72" s="65"/>
      <c r="AO72" s="65"/>
      <c r="AP72" s="68"/>
      <c r="AQ72" s="68"/>
      <c r="AR72" s="68"/>
      <c r="AS72" s="69"/>
      <c r="AT72" s="65"/>
      <c r="AU72" s="70"/>
      <c r="AV72" s="65"/>
      <c r="AW72" s="65"/>
      <c r="AX72" s="65"/>
      <c r="AY72" s="65"/>
      <c r="AZ72" s="65"/>
      <c r="BN72" s="71"/>
    </row>
    <row r="73" spans="20:66" ht="53.25" x14ac:dyDescent="0.8">
      <c r="T73" s="63"/>
      <c r="W73" s="64"/>
      <c r="X73" s="65"/>
      <c r="Y73" s="65"/>
      <c r="Z73" s="65"/>
      <c r="AA73" s="65"/>
      <c r="AB73" s="65"/>
      <c r="AC73" s="65"/>
      <c r="AD73" s="66"/>
      <c r="AE73" s="67"/>
      <c r="AG73" s="65"/>
      <c r="AH73" s="65"/>
      <c r="AI73" s="65"/>
      <c r="AJ73" s="65"/>
      <c r="AK73" s="65"/>
      <c r="AL73" s="65"/>
      <c r="AM73" s="65"/>
      <c r="AN73" s="65"/>
      <c r="AO73" s="65"/>
      <c r="AP73" s="68"/>
      <c r="AQ73" s="68"/>
      <c r="AR73" s="68"/>
      <c r="AS73" s="69"/>
      <c r="AT73" s="65"/>
      <c r="AU73" s="70"/>
      <c r="AV73" s="65"/>
      <c r="AW73" s="65"/>
      <c r="AX73" s="65"/>
      <c r="AY73" s="65"/>
      <c r="AZ73" s="65"/>
      <c r="BN73" s="71"/>
    </row>
    <row r="74" spans="20:66" ht="53.25" x14ac:dyDescent="0.8">
      <c r="T74" s="63"/>
      <c r="W74" s="64"/>
      <c r="X74" s="65"/>
      <c r="Y74" s="65"/>
      <c r="Z74" s="65"/>
      <c r="AA74" s="65"/>
      <c r="AB74" s="65"/>
      <c r="AC74" s="65"/>
      <c r="AD74" s="66"/>
      <c r="AE74" s="67"/>
      <c r="AG74" s="65"/>
      <c r="AH74" s="65"/>
      <c r="AI74" s="65"/>
      <c r="AJ74" s="65"/>
      <c r="AK74" s="65"/>
      <c r="AL74" s="65"/>
      <c r="AM74" s="65"/>
      <c r="AN74" s="65"/>
      <c r="AO74" s="65"/>
      <c r="AP74" s="68"/>
      <c r="AQ74" s="68"/>
      <c r="AR74" s="68"/>
      <c r="AS74" s="69"/>
      <c r="AT74" s="65"/>
      <c r="AU74" s="70"/>
      <c r="AV74" s="65"/>
      <c r="AW74" s="65"/>
      <c r="AX74" s="65"/>
      <c r="AY74" s="65"/>
      <c r="AZ74" s="65"/>
      <c r="BN74" s="71"/>
    </row>
    <row r="75" spans="20:66" ht="53.25" x14ac:dyDescent="0.8">
      <c r="T75" s="63"/>
      <c r="W75" s="64"/>
      <c r="X75" s="65"/>
      <c r="Y75" s="65"/>
      <c r="Z75" s="65"/>
      <c r="AA75" s="65"/>
      <c r="AB75" s="65"/>
      <c r="AC75" s="65"/>
      <c r="AD75" s="66"/>
      <c r="AE75" s="67"/>
      <c r="AG75" s="65"/>
      <c r="AH75" s="65"/>
      <c r="AI75" s="65"/>
      <c r="AJ75" s="65"/>
      <c r="AK75" s="65"/>
      <c r="AL75" s="65"/>
      <c r="AM75" s="65"/>
      <c r="AN75" s="65"/>
      <c r="AO75" s="65"/>
      <c r="AP75" s="68"/>
      <c r="AQ75" s="68"/>
      <c r="AR75" s="68"/>
      <c r="AS75" s="69"/>
      <c r="AT75" s="65"/>
      <c r="AU75" s="70"/>
      <c r="AV75" s="65"/>
      <c r="AW75" s="65"/>
      <c r="AX75" s="65"/>
      <c r="AY75" s="65"/>
      <c r="AZ75" s="65"/>
      <c r="BN75" s="71"/>
    </row>
    <row r="76" spans="20:66" ht="53.25" x14ac:dyDescent="0.8">
      <c r="T76" s="63"/>
      <c r="W76" s="64"/>
      <c r="X76" s="65"/>
      <c r="Y76" s="65"/>
      <c r="Z76" s="65"/>
      <c r="AA76" s="65"/>
      <c r="AB76" s="65"/>
      <c r="AC76" s="65"/>
      <c r="AD76" s="66"/>
      <c r="AE76" s="67"/>
      <c r="AG76" s="65"/>
      <c r="AH76" s="65"/>
      <c r="AI76" s="65"/>
      <c r="AJ76" s="65"/>
      <c r="AK76" s="65"/>
      <c r="AL76" s="65"/>
      <c r="AM76" s="65"/>
      <c r="AN76" s="65"/>
      <c r="AO76" s="65"/>
      <c r="AP76" s="68"/>
      <c r="AQ76" s="68"/>
      <c r="AR76" s="68"/>
      <c r="AS76" s="69"/>
      <c r="AT76" s="65"/>
      <c r="AU76" s="70"/>
      <c r="AV76" s="65"/>
      <c r="AW76" s="65"/>
      <c r="AX76" s="65"/>
      <c r="AY76" s="65"/>
      <c r="AZ76" s="65"/>
      <c r="BN76" s="71"/>
    </row>
    <row r="77" spans="20:66" ht="53.25" x14ac:dyDescent="0.8">
      <c r="T77" s="63"/>
      <c r="W77" s="64"/>
      <c r="X77" s="65"/>
      <c r="Y77" s="65"/>
      <c r="Z77" s="65"/>
      <c r="AA77" s="65"/>
      <c r="AB77" s="65"/>
      <c r="AC77" s="65"/>
      <c r="AD77" s="66"/>
      <c r="AE77" s="67"/>
      <c r="AG77" s="65"/>
      <c r="AH77" s="65"/>
      <c r="AI77" s="65"/>
      <c r="AJ77" s="65"/>
      <c r="AK77" s="65"/>
      <c r="AL77" s="65"/>
      <c r="AM77" s="65"/>
      <c r="AN77" s="65"/>
      <c r="AO77" s="65"/>
      <c r="AP77" s="68"/>
      <c r="AQ77" s="68"/>
      <c r="AR77" s="68"/>
      <c r="AS77" s="69"/>
      <c r="AT77" s="65"/>
      <c r="AU77" s="70"/>
      <c r="AV77" s="65"/>
      <c r="AW77" s="65"/>
      <c r="AX77" s="65"/>
      <c r="AY77" s="65"/>
      <c r="AZ77" s="65"/>
      <c r="BN77" s="71"/>
    </row>
    <row r="78" spans="20:66" ht="53.25" x14ac:dyDescent="0.8">
      <c r="T78" s="63"/>
      <c r="W78" s="64"/>
      <c r="X78" s="65"/>
      <c r="Y78" s="65"/>
      <c r="Z78" s="65"/>
      <c r="AA78" s="65"/>
      <c r="AB78" s="65"/>
      <c r="AC78" s="65"/>
      <c r="AD78" s="66"/>
      <c r="AE78" s="67"/>
      <c r="AG78" s="65"/>
      <c r="AH78" s="65"/>
      <c r="AI78" s="65"/>
      <c r="AJ78" s="65"/>
      <c r="AK78" s="65"/>
      <c r="AL78" s="65"/>
      <c r="AM78" s="65"/>
      <c r="AN78" s="65"/>
      <c r="AO78" s="65"/>
      <c r="AP78" s="68"/>
      <c r="AQ78" s="68"/>
      <c r="AR78" s="68"/>
      <c r="AS78" s="69"/>
      <c r="AT78" s="65"/>
      <c r="AU78" s="70"/>
      <c r="AV78" s="65"/>
      <c r="AW78" s="65"/>
      <c r="AX78" s="65"/>
      <c r="AY78" s="65"/>
      <c r="AZ78" s="65"/>
      <c r="BN78" s="71"/>
    </row>
    <row r="79" spans="20:66" ht="53.25" x14ac:dyDescent="0.8">
      <c r="T79" s="63"/>
      <c r="W79" s="64"/>
      <c r="X79" s="65"/>
      <c r="Y79" s="65"/>
      <c r="Z79" s="65"/>
      <c r="AA79" s="65"/>
      <c r="AB79" s="65"/>
      <c r="AC79" s="65"/>
      <c r="AD79" s="66"/>
      <c r="AE79" s="67"/>
      <c r="AG79" s="65"/>
      <c r="AH79" s="65"/>
      <c r="AI79" s="65"/>
      <c r="AJ79" s="65"/>
      <c r="AK79" s="65"/>
      <c r="AL79" s="65"/>
      <c r="AM79" s="65"/>
      <c r="AN79" s="65"/>
      <c r="AO79" s="65"/>
      <c r="AP79" s="68"/>
      <c r="AQ79" s="68"/>
      <c r="AR79" s="68"/>
      <c r="AS79" s="69"/>
      <c r="AT79" s="65"/>
      <c r="AU79" s="70"/>
      <c r="AV79" s="65"/>
      <c r="AW79" s="65"/>
      <c r="AX79" s="65"/>
      <c r="AY79" s="65"/>
      <c r="AZ79" s="65"/>
      <c r="BN79" s="71"/>
    </row>
    <row r="80" spans="20:66" ht="53.25" x14ac:dyDescent="0.8">
      <c r="T80" s="63"/>
      <c r="W80" s="64"/>
      <c r="X80" s="65"/>
      <c r="Y80" s="65"/>
      <c r="Z80" s="65"/>
      <c r="AA80" s="65"/>
      <c r="AB80" s="65"/>
      <c r="AC80" s="65"/>
      <c r="AD80" s="66"/>
      <c r="AE80" s="67"/>
      <c r="AG80" s="65"/>
      <c r="AH80" s="65"/>
      <c r="AI80" s="65"/>
      <c r="AJ80" s="65"/>
      <c r="AK80" s="65"/>
      <c r="AL80" s="65"/>
      <c r="AM80" s="65"/>
      <c r="AN80" s="65"/>
      <c r="AO80" s="65"/>
      <c r="AP80" s="68"/>
      <c r="AQ80" s="68"/>
      <c r="AR80" s="68"/>
      <c r="AS80" s="69"/>
      <c r="AT80" s="65"/>
      <c r="AU80" s="70"/>
      <c r="AV80" s="65"/>
      <c r="AW80" s="65"/>
      <c r="AX80" s="65"/>
      <c r="AY80" s="65"/>
      <c r="AZ80" s="65"/>
      <c r="BN80" s="71"/>
    </row>
    <row r="81" spans="20:66" ht="53.25" x14ac:dyDescent="0.8">
      <c r="T81" s="63"/>
      <c r="W81" s="64"/>
      <c r="X81" s="65"/>
      <c r="Y81" s="65"/>
      <c r="Z81" s="65"/>
      <c r="AA81" s="65"/>
      <c r="AB81" s="65"/>
      <c r="AC81" s="65"/>
      <c r="AD81" s="66"/>
      <c r="AE81" s="67"/>
      <c r="AG81" s="65"/>
      <c r="AH81" s="65"/>
      <c r="AI81" s="65"/>
      <c r="AJ81" s="65"/>
      <c r="AK81" s="65"/>
      <c r="AL81" s="65"/>
      <c r="AM81" s="65"/>
      <c r="AN81" s="65"/>
      <c r="AO81" s="65"/>
      <c r="AP81" s="68"/>
      <c r="AQ81" s="68"/>
      <c r="AR81" s="68"/>
      <c r="AS81" s="69"/>
      <c r="AT81" s="65"/>
      <c r="AU81" s="70"/>
      <c r="AV81" s="65"/>
      <c r="AW81" s="65"/>
      <c r="AX81" s="65"/>
      <c r="AY81" s="65"/>
      <c r="AZ81" s="65"/>
      <c r="BN81" s="71"/>
    </row>
    <row r="82" spans="20:66" ht="53.25" x14ac:dyDescent="0.8">
      <c r="T82" s="63"/>
      <c r="W82" s="64"/>
      <c r="X82" s="65"/>
      <c r="Y82" s="65"/>
      <c r="Z82" s="65"/>
      <c r="AA82" s="65"/>
      <c r="AB82" s="65"/>
      <c r="AC82" s="65"/>
      <c r="AD82" s="66"/>
      <c r="AE82" s="67"/>
      <c r="AG82" s="65"/>
      <c r="AH82" s="65"/>
      <c r="AI82" s="65"/>
      <c r="AJ82" s="65"/>
      <c r="AK82" s="65"/>
      <c r="AL82" s="65"/>
      <c r="AM82" s="65"/>
      <c r="AN82" s="65"/>
      <c r="AO82" s="65"/>
      <c r="AP82" s="68"/>
      <c r="AQ82" s="68"/>
      <c r="AR82" s="68"/>
      <c r="AS82" s="69"/>
      <c r="AT82" s="65"/>
      <c r="AU82" s="70"/>
      <c r="AV82" s="65"/>
      <c r="AW82" s="65"/>
      <c r="AX82" s="65"/>
      <c r="AY82" s="65"/>
      <c r="AZ82" s="65"/>
      <c r="BN82" s="71"/>
    </row>
    <row r="83" spans="20:66" ht="53.25" x14ac:dyDescent="0.8">
      <c r="T83" s="63"/>
      <c r="W83" s="64"/>
      <c r="X83" s="65"/>
      <c r="Y83" s="65"/>
      <c r="Z83" s="65"/>
      <c r="AA83" s="65"/>
      <c r="AB83" s="65"/>
      <c r="AC83" s="65"/>
      <c r="AD83" s="66"/>
      <c r="AE83" s="67"/>
      <c r="AG83" s="65"/>
      <c r="AH83" s="65"/>
      <c r="AI83" s="65"/>
      <c r="AJ83" s="65"/>
      <c r="AK83" s="65"/>
      <c r="AL83" s="65"/>
      <c r="AM83" s="65"/>
      <c r="AN83" s="65"/>
      <c r="AO83" s="65"/>
      <c r="AP83" s="68"/>
      <c r="AQ83" s="68"/>
      <c r="AR83" s="68"/>
      <c r="AS83" s="69"/>
      <c r="AT83" s="65"/>
      <c r="AU83" s="70"/>
      <c r="AV83" s="65"/>
      <c r="AW83" s="65"/>
      <c r="AX83" s="65"/>
      <c r="AY83" s="65"/>
      <c r="AZ83" s="65"/>
      <c r="BN83" s="71"/>
    </row>
    <row r="84" spans="20:66" ht="53.25" x14ac:dyDescent="0.8">
      <c r="T84" s="63"/>
      <c r="W84" s="64"/>
      <c r="X84" s="65"/>
      <c r="Y84" s="65"/>
      <c r="Z84" s="65"/>
      <c r="AA84" s="65"/>
      <c r="AB84" s="65"/>
      <c r="AC84" s="65"/>
      <c r="AD84" s="66"/>
      <c r="AE84" s="67"/>
      <c r="AG84" s="65"/>
      <c r="AH84" s="65"/>
      <c r="AI84" s="65"/>
      <c r="AJ84" s="65"/>
      <c r="AK84" s="65"/>
      <c r="AL84" s="65"/>
      <c r="AM84" s="65"/>
      <c r="AN84" s="65"/>
      <c r="AO84" s="65"/>
      <c r="AP84" s="68"/>
      <c r="AQ84" s="68"/>
      <c r="AR84" s="68"/>
      <c r="AS84" s="69"/>
      <c r="AT84" s="65"/>
      <c r="AU84" s="70"/>
      <c r="AV84" s="65"/>
      <c r="AW84" s="65"/>
      <c r="AX84" s="65"/>
      <c r="AY84" s="65"/>
      <c r="AZ84" s="65"/>
      <c r="BN84" s="71"/>
    </row>
    <row r="85" spans="20:66" ht="53.25" x14ac:dyDescent="0.8">
      <c r="T85" s="63"/>
      <c r="W85" s="64"/>
      <c r="X85" s="65"/>
      <c r="Y85" s="65"/>
      <c r="Z85" s="65"/>
      <c r="AA85" s="65"/>
      <c r="AB85" s="65"/>
      <c r="AC85" s="65"/>
      <c r="AD85" s="66"/>
      <c r="AE85" s="67"/>
      <c r="AG85" s="65"/>
      <c r="AH85" s="65"/>
      <c r="AI85" s="65"/>
      <c r="AJ85" s="65"/>
      <c r="AK85" s="65"/>
      <c r="AL85" s="65"/>
      <c r="AM85" s="65"/>
      <c r="AN85" s="65"/>
      <c r="AO85" s="65"/>
      <c r="AP85" s="68"/>
      <c r="AQ85" s="68"/>
      <c r="AR85" s="68"/>
      <c r="AS85" s="69"/>
      <c r="AT85" s="65"/>
      <c r="AU85" s="70"/>
      <c r="AV85" s="65"/>
      <c r="AW85" s="65"/>
      <c r="AX85" s="65"/>
      <c r="AY85" s="65"/>
      <c r="AZ85" s="65"/>
      <c r="BN85" s="71"/>
    </row>
    <row r="86" spans="20:66" ht="53.25" x14ac:dyDescent="0.8">
      <c r="T86" s="63"/>
      <c r="W86" s="64"/>
      <c r="X86" s="65"/>
      <c r="Y86" s="65"/>
      <c r="Z86" s="65"/>
      <c r="AA86" s="65"/>
      <c r="AB86" s="65"/>
      <c r="AC86" s="65"/>
      <c r="AD86" s="66"/>
      <c r="AE86" s="67"/>
      <c r="AG86" s="65"/>
      <c r="AH86" s="65"/>
      <c r="AI86" s="65"/>
      <c r="AJ86" s="65"/>
      <c r="AK86" s="65"/>
      <c r="AL86" s="65"/>
      <c r="AM86" s="65"/>
      <c r="AN86" s="65"/>
      <c r="AO86" s="65"/>
      <c r="AP86" s="68"/>
      <c r="AQ86" s="68"/>
      <c r="AR86" s="68"/>
      <c r="AS86" s="69"/>
      <c r="AT86" s="65"/>
      <c r="AU86" s="70"/>
      <c r="AV86" s="65"/>
      <c r="AW86" s="65"/>
      <c r="AX86" s="65"/>
      <c r="AY86" s="65"/>
      <c r="AZ86" s="65"/>
      <c r="BN86" s="71"/>
    </row>
    <row r="87" spans="20:66" ht="53.25" x14ac:dyDescent="0.8">
      <c r="T87" s="63"/>
      <c r="W87" s="64"/>
      <c r="X87" s="65"/>
      <c r="Y87" s="65"/>
      <c r="Z87" s="65"/>
      <c r="AA87" s="65"/>
      <c r="AB87" s="65"/>
      <c r="AC87" s="65"/>
      <c r="AD87" s="66"/>
      <c r="AE87" s="67"/>
      <c r="AG87" s="65"/>
      <c r="AH87" s="65"/>
      <c r="AI87" s="65"/>
      <c r="AJ87" s="65"/>
      <c r="AK87" s="65"/>
      <c r="AL87" s="65"/>
      <c r="AM87" s="65"/>
      <c r="AN87" s="65"/>
      <c r="AO87" s="65"/>
      <c r="AP87" s="68"/>
      <c r="AQ87" s="68"/>
      <c r="AR87" s="68"/>
      <c r="AS87" s="69"/>
      <c r="AT87" s="65"/>
      <c r="AU87" s="70"/>
      <c r="AV87" s="65"/>
      <c r="AW87" s="65"/>
      <c r="AX87" s="65"/>
      <c r="AY87" s="65"/>
      <c r="AZ87" s="65"/>
      <c r="BN87" s="71"/>
    </row>
    <row r="88" spans="20:66" ht="53.25" x14ac:dyDescent="0.8">
      <c r="T88" s="63"/>
      <c r="W88" s="64"/>
      <c r="X88" s="65"/>
      <c r="Y88" s="65"/>
      <c r="Z88" s="65"/>
      <c r="AA88" s="65"/>
      <c r="AB88" s="65"/>
      <c r="AC88" s="65"/>
      <c r="AD88" s="66"/>
      <c r="AE88" s="67"/>
      <c r="AG88" s="65"/>
      <c r="AH88" s="65"/>
      <c r="AI88" s="65"/>
      <c r="AJ88" s="65"/>
      <c r="AK88" s="65"/>
      <c r="AL88" s="65"/>
      <c r="AM88" s="65"/>
      <c r="AN88" s="65"/>
      <c r="AO88" s="65"/>
      <c r="AP88" s="68"/>
      <c r="AQ88" s="68"/>
      <c r="AR88" s="68"/>
      <c r="AS88" s="69"/>
      <c r="AT88" s="65"/>
      <c r="AU88" s="70"/>
      <c r="AV88" s="65"/>
      <c r="AW88" s="65"/>
      <c r="AX88" s="65"/>
      <c r="AY88" s="65"/>
      <c r="AZ88" s="65"/>
      <c r="BN88" s="71"/>
    </row>
    <row r="89" spans="20:66" ht="53.25" x14ac:dyDescent="0.8">
      <c r="T89" s="63"/>
      <c r="W89" s="64"/>
      <c r="X89" s="65"/>
      <c r="Y89" s="65"/>
      <c r="Z89" s="65"/>
      <c r="AA89" s="65"/>
      <c r="AB89" s="65"/>
      <c r="AC89" s="65"/>
      <c r="AD89" s="66"/>
      <c r="AE89" s="67"/>
      <c r="AG89" s="65"/>
      <c r="AH89" s="65"/>
      <c r="AI89" s="65"/>
      <c r="AJ89" s="65"/>
      <c r="AK89" s="65"/>
      <c r="AL89" s="65"/>
      <c r="AM89" s="65"/>
      <c r="AN89" s="65"/>
      <c r="AO89" s="65"/>
      <c r="AP89" s="68"/>
      <c r="AQ89" s="68"/>
      <c r="AR89" s="68"/>
      <c r="AS89" s="69"/>
      <c r="AT89" s="65"/>
      <c r="AU89" s="70"/>
      <c r="AV89" s="65"/>
      <c r="AW89" s="65"/>
      <c r="AX89" s="65"/>
      <c r="AY89" s="65"/>
      <c r="AZ89" s="65"/>
      <c r="BN89" s="71"/>
    </row>
    <row r="90" spans="20:66" ht="53.25" x14ac:dyDescent="0.8">
      <c r="T90" s="63"/>
      <c r="W90" s="64"/>
      <c r="X90" s="65"/>
      <c r="Y90" s="65"/>
      <c r="Z90" s="65"/>
      <c r="AA90" s="65"/>
      <c r="AB90" s="65"/>
      <c r="AC90" s="65"/>
      <c r="AD90" s="66"/>
      <c r="AE90" s="67"/>
      <c r="AG90" s="65"/>
      <c r="AH90" s="65"/>
      <c r="AI90" s="65"/>
      <c r="AJ90" s="65"/>
      <c r="AK90" s="65"/>
      <c r="AL90" s="65"/>
      <c r="AM90" s="65"/>
      <c r="AN90" s="65"/>
      <c r="AO90" s="65"/>
      <c r="AP90" s="68"/>
      <c r="AQ90" s="68"/>
      <c r="AR90" s="68"/>
      <c r="AS90" s="69"/>
      <c r="AT90" s="65"/>
      <c r="AU90" s="70"/>
      <c r="AV90" s="65"/>
      <c r="AW90" s="65"/>
      <c r="AX90" s="65"/>
      <c r="AY90" s="65"/>
      <c r="AZ90" s="65"/>
      <c r="BN90" s="71"/>
    </row>
    <row r="91" spans="20:66" ht="53.25" x14ac:dyDescent="0.8">
      <c r="T91" s="63"/>
      <c r="W91" s="64"/>
      <c r="X91" s="65"/>
      <c r="Y91" s="65"/>
      <c r="Z91" s="65"/>
      <c r="AA91" s="65"/>
      <c r="AB91" s="65"/>
      <c r="AC91" s="65"/>
      <c r="AD91" s="66"/>
      <c r="AE91" s="67"/>
      <c r="AG91" s="65"/>
      <c r="AH91" s="65"/>
      <c r="AI91" s="65"/>
      <c r="AJ91" s="65"/>
      <c r="AK91" s="65"/>
      <c r="AL91" s="65"/>
      <c r="AM91" s="65"/>
      <c r="AN91" s="65"/>
      <c r="AO91" s="65"/>
      <c r="AP91" s="68"/>
      <c r="AQ91" s="68"/>
      <c r="AR91" s="68"/>
      <c r="AS91" s="69"/>
      <c r="AT91" s="65"/>
      <c r="AU91" s="70"/>
      <c r="AV91" s="65"/>
      <c r="AW91" s="65"/>
      <c r="AX91" s="65"/>
      <c r="AY91" s="65"/>
      <c r="AZ91" s="65"/>
      <c r="BN91" s="71"/>
    </row>
    <row r="92" spans="20:66" ht="53.25" x14ac:dyDescent="0.8">
      <c r="T92" s="63"/>
      <c r="W92" s="64"/>
      <c r="X92" s="65"/>
      <c r="Y92" s="65"/>
      <c r="Z92" s="65"/>
      <c r="AA92" s="65"/>
      <c r="AB92" s="65"/>
      <c r="AC92" s="65"/>
      <c r="AD92" s="66"/>
      <c r="AE92" s="67"/>
      <c r="AG92" s="65"/>
      <c r="AH92" s="65"/>
      <c r="AI92" s="65"/>
      <c r="AJ92" s="65"/>
      <c r="AK92" s="65"/>
      <c r="AL92" s="65"/>
      <c r="AM92" s="65"/>
      <c r="AN92" s="65"/>
      <c r="AO92" s="65"/>
      <c r="AP92" s="68"/>
      <c r="AQ92" s="68"/>
      <c r="AR92" s="68"/>
      <c r="AS92" s="69"/>
      <c r="AT92" s="65"/>
      <c r="AU92" s="70"/>
      <c r="AV92" s="65"/>
      <c r="AW92" s="65"/>
      <c r="AX92" s="65"/>
      <c r="AY92" s="65"/>
      <c r="AZ92" s="65"/>
      <c r="BN92" s="71"/>
    </row>
    <row r="93" spans="20:66" ht="53.25" x14ac:dyDescent="0.8">
      <c r="T93" s="63"/>
      <c r="W93" s="64"/>
      <c r="X93" s="65"/>
      <c r="Y93" s="65"/>
      <c r="Z93" s="65"/>
      <c r="AA93" s="65"/>
      <c r="AB93" s="65"/>
      <c r="AC93" s="65"/>
      <c r="AD93" s="66"/>
      <c r="AE93" s="67"/>
      <c r="AG93" s="65"/>
      <c r="AH93" s="65"/>
      <c r="AI93" s="65"/>
      <c r="AJ93" s="65"/>
      <c r="AK93" s="65"/>
      <c r="AL93" s="65"/>
      <c r="AM93" s="65"/>
      <c r="AN93" s="65"/>
      <c r="AO93" s="65"/>
      <c r="AP93" s="68"/>
      <c r="AQ93" s="68"/>
      <c r="AR93" s="68"/>
      <c r="AS93" s="69"/>
      <c r="AT93" s="65"/>
      <c r="AU93" s="70"/>
      <c r="AV93" s="65"/>
      <c r="AW93" s="65"/>
      <c r="AX93" s="65"/>
      <c r="AY93" s="65"/>
      <c r="AZ93" s="65"/>
      <c r="BN93" s="71"/>
    </row>
    <row r="94" spans="20:66" ht="53.25" x14ac:dyDescent="0.8">
      <c r="T94" s="63"/>
      <c r="W94" s="64"/>
      <c r="X94" s="65"/>
      <c r="Y94" s="65"/>
      <c r="Z94" s="65"/>
      <c r="AA94" s="65"/>
      <c r="AB94" s="65"/>
      <c r="AC94" s="65"/>
      <c r="AD94" s="66"/>
      <c r="AE94" s="67"/>
      <c r="AG94" s="65"/>
      <c r="AH94" s="65"/>
      <c r="AI94" s="65"/>
      <c r="AJ94" s="65"/>
      <c r="AK94" s="65"/>
      <c r="AL94" s="65"/>
      <c r="AM94" s="65"/>
      <c r="AN94" s="65"/>
      <c r="AO94" s="65"/>
      <c r="AP94" s="68"/>
      <c r="AQ94" s="68"/>
      <c r="AR94" s="68"/>
      <c r="AS94" s="69"/>
      <c r="AT94" s="65"/>
      <c r="AU94" s="70"/>
      <c r="AV94" s="65"/>
      <c r="AW94" s="65"/>
      <c r="AX94" s="65"/>
      <c r="AY94" s="65"/>
      <c r="AZ94" s="65"/>
      <c r="BN94" s="71"/>
    </row>
    <row r="95" spans="20:66" ht="53.25" x14ac:dyDescent="0.8">
      <c r="T95" s="63"/>
      <c r="W95" s="64"/>
      <c r="X95" s="65"/>
      <c r="Y95" s="65"/>
      <c r="Z95" s="65"/>
      <c r="AA95" s="65"/>
      <c r="AB95" s="65"/>
      <c r="AC95" s="65"/>
      <c r="AD95" s="66"/>
      <c r="AE95" s="67"/>
      <c r="AG95" s="65"/>
      <c r="AH95" s="65"/>
      <c r="AI95" s="65"/>
      <c r="AJ95" s="65"/>
      <c r="AK95" s="65"/>
      <c r="AL95" s="65"/>
      <c r="AM95" s="65"/>
      <c r="AN95" s="65"/>
      <c r="AO95" s="65"/>
      <c r="AP95" s="68"/>
      <c r="AQ95" s="68"/>
      <c r="AR95" s="68"/>
      <c r="AS95" s="69"/>
      <c r="AT95" s="65"/>
      <c r="AU95" s="70"/>
      <c r="AV95" s="65"/>
      <c r="AW95" s="65"/>
      <c r="AX95" s="65"/>
      <c r="AY95" s="65"/>
      <c r="AZ95" s="65"/>
      <c r="BN95" s="71"/>
    </row>
    <row r="96" spans="20:66" ht="53.25" x14ac:dyDescent="0.8">
      <c r="T96" s="63"/>
      <c r="W96" s="64"/>
      <c r="X96" s="65"/>
      <c r="Y96" s="65"/>
      <c r="Z96" s="65"/>
      <c r="AA96" s="65"/>
      <c r="AB96" s="65"/>
      <c r="AC96" s="65"/>
      <c r="AD96" s="66"/>
      <c r="AE96" s="67"/>
      <c r="AG96" s="65"/>
      <c r="AH96" s="65"/>
      <c r="AI96" s="65"/>
      <c r="AJ96" s="65"/>
      <c r="AK96" s="65"/>
      <c r="AL96" s="65"/>
      <c r="AM96" s="65"/>
      <c r="AN96" s="65"/>
      <c r="AO96" s="65"/>
      <c r="AP96" s="68"/>
      <c r="AQ96" s="68"/>
      <c r="AR96" s="68"/>
      <c r="AS96" s="69"/>
      <c r="AT96" s="65"/>
      <c r="AU96" s="70"/>
      <c r="AV96" s="65"/>
      <c r="AW96" s="65"/>
      <c r="AX96" s="65"/>
      <c r="AY96" s="65"/>
      <c r="AZ96" s="65"/>
      <c r="BN96" s="71"/>
    </row>
    <row r="97" spans="20:66" ht="53.25" x14ac:dyDescent="0.8">
      <c r="T97" s="63"/>
      <c r="W97" s="64"/>
      <c r="X97" s="65"/>
      <c r="Y97" s="65"/>
      <c r="Z97" s="65"/>
      <c r="AA97" s="65"/>
      <c r="AB97" s="65"/>
      <c r="AC97" s="65"/>
      <c r="AD97" s="66"/>
      <c r="AE97" s="67"/>
      <c r="AG97" s="65"/>
      <c r="AH97" s="65"/>
      <c r="AI97" s="65"/>
      <c r="AJ97" s="65"/>
      <c r="AK97" s="65"/>
      <c r="AL97" s="65"/>
      <c r="AM97" s="65"/>
      <c r="AN97" s="65"/>
      <c r="AO97" s="65"/>
      <c r="AP97" s="68"/>
      <c r="AQ97" s="68"/>
      <c r="AR97" s="68"/>
      <c r="AS97" s="69"/>
      <c r="AT97" s="65"/>
      <c r="AU97" s="70"/>
      <c r="AV97" s="65"/>
      <c r="AW97" s="65"/>
      <c r="AX97" s="65"/>
      <c r="AY97" s="65"/>
      <c r="AZ97" s="65"/>
      <c r="BN97" s="71"/>
    </row>
    <row r="98" spans="20:66" ht="53.25" x14ac:dyDescent="0.8">
      <c r="T98" s="63"/>
      <c r="W98" s="64"/>
      <c r="X98" s="65"/>
      <c r="Y98" s="65"/>
      <c r="Z98" s="65"/>
      <c r="AA98" s="65"/>
      <c r="AB98" s="65"/>
      <c r="AC98" s="151" t="s">
        <v>112</v>
      </c>
      <c r="AD98" s="151"/>
      <c r="AE98" s="151"/>
      <c r="AF98" s="151"/>
      <c r="AG98" s="151"/>
      <c r="AH98" s="151"/>
      <c r="AI98" s="151"/>
      <c r="AJ98" s="151"/>
      <c r="AK98" s="151"/>
      <c r="AL98" s="65"/>
      <c r="AM98" s="65"/>
      <c r="AN98" s="65"/>
      <c r="AO98" s="65"/>
      <c r="AP98" s="68"/>
      <c r="AQ98" s="68"/>
      <c r="AR98" s="68"/>
      <c r="AS98" s="69"/>
      <c r="AT98" s="65"/>
      <c r="AU98" s="70"/>
      <c r="AV98" s="65"/>
      <c r="AW98" s="65"/>
      <c r="AX98" s="65"/>
      <c r="AY98" s="65"/>
      <c r="AZ98" s="65"/>
      <c r="BN98" s="71"/>
    </row>
    <row r="99" spans="20:66" ht="53.25" x14ac:dyDescent="0.8">
      <c r="T99" s="63"/>
      <c r="W99" s="64"/>
      <c r="X99" s="65"/>
      <c r="Y99" s="65"/>
      <c r="Z99" s="65"/>
      <c r="AA99" s="65"/>
      <c r="AB99" s="65"/>
      <c r="AC99" s="151"/>
      <c r="AD99" s="151"/>
      <c r="AE99" s="151"/>
      <c r="AF99" s="151"/>
      <c r="AG99" s="151"/>
      <c r="AH99" s="151"/>
      <c r="AI99" s="151"/>
      <c r="AJ99" s="151"/>
      <c r="AK99" s="151"/>
      <c r="AL99" s="65"/>
      <c r="AM99" s="65"/>
      <c r="AN99" s="65"/>
      <c r="AO99" s="65"/>
      <c r="AP99" s="68"/>
      <c r="AQ99" s="68"/>
      <c r="AR99" s="68"/>
      <c r="AS99" s="69"/>
      <c r="AT99" s="65"/>
      <c r="AU99" s="70"/>
      <c r="AV99" s="65"/>
      <c r="AW99" s="65"/>
      <c r="AX99" s="65"/>
      <c r="AY99" s="65"/>
      <c r="AZ99" s="65"/>
      <c r="BN99" s="71"/>
    </row>
    <row r="100" spans="20:66" ht="53.25" x14ac:dyDescent="0.8">
      <c r="T100" s="63"/>
      <c r="W100" s="64"/>
      <c r="X100" s="65"/>
      <c r="Y100" s="65"/>
      <c r="Z100" s="65"/>
      <c r="AA100" s="65"/>
      <c r="AB100" s="65"/>
      <c r="AC100" s="151"/>
      <c r="AD100" s="151"/>
      <c r="AE100" s="151"/>
      <c r="AF100" s="151"/>
      <c r="AG100" s="151"/>
      <c r="AH100" s="151"/>
      <c r="AI100" s="151"/>
      <c r="AJ100" s="151"/>
      <c r="AK100" s="151"/>
      <c r="AL100" s="65"/>
      <c r="AM100" s="65"/>
      <c r="AN100" s="65"/>
      <c r="AO100" s="65"/>
      <c r="AP100" s="68"/>
      <c r="AQ100" s="68"/>
      <c r="AR100" s="68"/>
      <c r="AS100" s="69"/>
      <c r="AT100" s="65"/>
      <c r="AU100" s="70"/>
      <c r="AV100" s="65"/>
      <c r="AW100" s="65"/>
      <c r="AX100" s="65"/>
      <c r="AY100" s="65"/>
      <c r="AZ100" s="65"/>
      <c r="BN100" s="71"/>
    </row>
    <row r="101" spans="20:66" ht="53.25" x14ac:dyDescent="0.8">
      <c r="T101" s="63"/>
      <c r="W101" s="64"/>
      <c r="X101" s="65"/>
      <c r="Y101" s="65"/>
      <c r="Z101" s="65"/>
      <c r="AA101" s="65"/>
      <c r="AB101" s="65"/>
      <c r="AC101" s="65"/>
      <c r="AD101" s="66"/>
      <c r="AE101" s="67"/>
      <c r="AG101" s="65"/>
      <c r="AH101" s="65"/>
      <c r="AI101" s="65"/>
      <c r="AJ101" s="65"/>
      <c r="AK101" s="65"/>
      <c r="AL101" s="65"/>
      <c r="AM101" s="65"/>
      <c r="AN101" s="65"/>
      <c r="AO101" s="65"/>
      <c r="AP101" s="68"/>
      <c r="AQ101" s="68"/>
      <c r="AR101" s="68"/>
      <c r="AS101" s="69"/>
      <c r="AT101" s="65"/>
      <c r="AU101" s="70"/>
      <c r="AV101" s="65"/>
      <c r="AW101" s="65"/>
      <c r="AX101" s="65"/>
      <c r="AY101" s="65"/>
      <c r="AZ101" s="65"/>
      <c r="BN101" s="71"/>
    </row>
    <row r="102" spans="20:66" ht="53.25" x14ac:dyDescent="0.8">
      <c r="T102" s="63"/>
      <c r="W102" s="64"/>
      <c r="X102" s="65"/>
      <c r="Y102" s="65"/>
      <c r="Z102" s="65"/>
      <c r="AA102" s="65"/>
      <c r="AB102" s="65"/>
      <c r="AC102" s="65"/>
      <c r="AD102" s="66"/>
      <c r="AE102" s="67"/>
      <c r="AG102" s="65"/>
      <c r="AH102" s="65"/>
      <c r="AI102" s="65"/>
      <c r="AJ102" s="65"/>
      <c r="AK102" s="65"/>
      <c r="AL102" s="65"/>
      <c r="AM102" s="65"/>
      <c r="AN102" s="65"/>
      <c r="AO102" s="65"/>
      <c r="AP102" s="68"/>
      <c r="AQ102" s="68"/>
      <c r="AR102" s="68"/>
      <c r="AS102" s="69"/>
      <c r="AT102" s="65"/>
      <c r="AU102" s="70"/>
      <c r="AV102" s="65"/>
      <c r="AW102" s="65"/>
      <c r="AX102" s="65"/>
      <c r="AY102" s="65"/>
      <c r="AZ102" s="65"/>
      <c r="BN102" s="71"/>
    </row>
    <row r="103" spans="20:66" ht="53.25" x14ac:dyDescent="0.8">
      <c r="T103" s="63"/>
      <c r="W103" s="64"/>
      <c r="X103" s="65"/>
      <c r="Y103" s="65"/>
      <c r="Z103" s="65"/>
      <c r="AA103" s="65"/>
      <c r="AB103" s="65"/>
      <c r="AC103" s="65"/>
      <c r="AD103" s="66"/>
      <c r="AE103" s="67"/>
      <c r="AG103" s="65"/>
      <c r="AH103" s="65"/>
      <c r="AI103" s="65"/>
      <c r="AJ103" s="65"/>
      <c r="AK103" s="65"/>
      <c r="AL103" s="65"/>
      <c r="AM103" s="65"/>
      <c r="AN103" s="65"/>
      <c r="AO103" s="65"/>
      <c r="AP103" s="68"/>
      <c r="AQ103" s="68"/>
      <c r="AR103" s="68"/>
      <c r="AS103" s="69"/>
      <c r="AT103" s="65"/>
      <c r="AU103" s="70"/>
      <c r="AV103" s="65"/>
      <c r="AW103" s="65"/>
      <c r="AX103" s="65"/>
      <c r="AY103" s="65"/>
      <c r="AZ103" s="65"/>
      <c r="BN103" s="71"/>
    </row>
    <row r="104" spans="20:66" ht="53.25" x14ac:dyDescent="0.8">
      <c r="T104" s="63"/>
      <c r="W104" s="64"/>
      <c r="X104" s="65"/>
      <c r="Y104" s="65"/>
      <c r="Z104" s="65"/>
      <c r="AA104" s="65"/>
      <c r="AB104" s="65"/>
      <c r="AC104" s="65"/>
      <c r="AD104" s="66"/>
      <c r="AE104" s="67"/>
      <c r="AG104" s="65"/>
      <c r="AH104" s="65"/>
      <c r="AI104" s="65"/>
      <c r="AJ104" s="65"/>
      <c r="AK104" s="65"/>
      <c r="AL104" s="65"/>
      <c r="AM104" s="65"/>
      <c r="AN104" s="65"/>
      <c r="AO104" s="65"/>
      <c r="AP104" s="68"/>
      <c r="AQ104" s="68"/>
      <c r="AR104" s="68"/>
      <c r="AS104" s="69"/>
      <c r="AT104" s="65"/>
      <c r="AU104" s="70"/>
      <c r="AV104" s="65"/>
      <c r="AW104" s="65"/>
      <c r="AX104" s="65"/>
      <c r="AY104" s="65"/>
      <c r="AZ104" s="65"/>
      <c r="BN104" s="71"/>
    </row>
    <row r="105" spans="20:66" ht="53.25" x14ac:dyDescent="0.8">
      <c r="T105" s="63"/>
      <c r="W105" s="64"/>
      <c r="X105" s="65"/>
      <c r="Y105" s="65"/>
      <c r="Z105" s="65"/>
      <c r="AA105" s="65"/>
      <c r="AB105" s="65"/>
      <c r="AC105" s="65"/>
      <c r="AD105" s="66"/>
      <c r="AE105" s="67"/>
      <c r="AG105" s="65"/>
      <c r="AH105" s="65"/>
      <c r="AI105" s="65"/>
      <c r="AJ105" s="65"/>
      <c r="AK105" s="65"/>
      <c r="AL105" s="65"/>
      <c r="AM105" s="65"/>
      <c r="AN105" s="65"/>
      <c r="AO105" s="65"/>
      <c r="AP105" s="68"/>
      <c r="AQ105" s="68"/>
      <c r="AR105" s="68"/>
      <c r="AS105" s="69"/>
      <c r="AT105" s="65"/>
      <c r="AU105" s="70"/>
      <c r="AV105" s="65"/>
      <c r="AW105" s="65"/>
      <c r="AX105" s="65"/>
      <c r="AY105" s="65"/>
      <c r="AZ105" s="65"/>
      <c r="BN105" s="71"/>
    </row>
    <row r="106" spans="20:66" ht="53.25" x14ac:dyDescent="0.8">
      <c r="T106" s="63"/>
      <c r="W106" s="64"/>
      <c r="X106" s="65"/>
      <c r="Y106" s="65"/>
      <c r="Z106" s="65"/>
      <c r="AA106" s="65"/>
      <c r="AB106" s="65"/>
      <c r="AC106" s="65"/>
      <c r="AD106" s="66"/>
      <c r="AE106" s="67"/>
      <c r="AG106" s="65"/>
      <c r="AH106" s="65"/>
      <c r="AI106" s="65"/>
      <c r="AJ106" s="65"/>
      <c r="AK106" s="65"/>
      <c r="AL106" s="65"/>
      <c r="AM106" s="65"/>
      <c r="AN106" s="65"/>
      <c r="AO106" s="65"/>
      <c r="AP106" s="68"/>
      <c r="AQ106" s="68"/>
      <c r="AR106" s="68"/>
      <c r="AS106" s="69"/>
      <c r="AT106" s="65"/>
      <c r="AU106" s="70"/>
      <c r="AV106" s="65"/>
      <c r="AW106" s="65"/>
      <c r="AX106" s="65"/>
      <c r="AY106" s="65"/>
      <c r="AZ106" s="65"/>
      <c r="BN106" s="71"/>
    </row>
    <row r="107" spans="20:66" ht="53.25" x14ac:dyDescent="0.8">
      <c r="T107" s="63"/>
      <c r="W107" s="64"/>
      <c r="X107" s="65"/>
      <c r="Y107" s="65"/>
      <c r="Z107" s="65"/>
      <c r="AA107" s="65"/>
      <c r="AB107" s="65"/>
      <c r="AC107" s="65"/>
      <c r="AD107" s="66"/>
      <c r="AE107" s="67"/>
      <c r="AG107" s="65"/>
      <c r="AH107" s="65"/>
      <c r="AI107" s="65"/>
      <c r="AJ107" s="65"/>
      <c r="AK107" s="65"/>
      <c r="AL107" s="65"/>
      <c r="AM107" s="65"/>
      <c r="AN107" s="65"/>
      <c r="AO107" s="65"/>
      <c r="AP107" s="68"/>
      <c r="AQ107" s="68"/>
      <c r="AR107" s="68"/>
      <c r="AS107" s="69"/>
      <c r="AT107" s="65"/>
      <c r="AU107" s="70"/>
      <c r="AV107" s="65"/>
      <c r="AW107" s="65"/>
      <c r="AX107" s="65"/>
      <c r="AY107" s="65"/>
      <c r="AZ107" s="65"/>
      <c r="BN107" s="71"/>
    </row>
    <row r="108" spans="20:66" ht="53.25" x14ac:dyDescent="0.8">
      <c r="T108" s="63"/>
      <c r="W108" s="64"/>
      <c r="X108" s="65"/>
      <c r="Y108" s="65"/>
      <c r="Z108" s="65"/>
      <c r="AA108" s="65"/>
      <c r="AB108" s="65"/>
      <c r="AC108" s="65"/>
      <c r="AD108" s="66"/>
      <c r="AE108" s="67"/>
      <c r="AG108" s="65"/>
      <c r="AH108" s="65"/>
      <c r="AI108" s="65"/>
      <c r="AJ108" s="65"/>
      <c r="AK108" s="65"/>
      <c r="AL108" s="65"/>
      <c r="AM108" s="65"/>
      <c r="AN108" s="65"/>
      <c r="AO108" s="65"/>
      <c r="AP108" s="68"/>
      <c r="AQ108" s="68"/>
      <c r="AR108" s="68"/>
      <c r="AS108" s="69"/>
      <c r="AT108" s="65"/>
      <c r="AU108" s="70"/>
      <c r="AV108" s="65"/>
      <c r="AW108" s="65"/>
      <c r="AX108" s="65"/>
      <c r="AY108" s="65"/>
      <c r="AZ108" s="65"/>
      <c r="BN108" s="71"/>
    </row>
    <row r="109" spans="20:66" ht="53.25" x14ac:dyDescent="0.8">
      <c r="T109" s="63"/>
      <c r="W109" s="64"/>
      <c r="X109" s="65"/>
      <c r="Y109" s="65"/>
      <c r="Z109" s="65"/>
      <c r="AA109" s="65"/>
      <c r="AB109" s="65"/>
      <c r="AC109" s="65"/>
      <c r="AD109" s="66"/>
      <c r="AE109" s="67"/>
      <c r="AG109" s="65"/>
      <c r="AH109" s="65"/>
      <c r="AI109" s="65"/>
      <c r="AJ109" s="65"/>
      <c r="AK109" s="65"/>
      <c r="AL109" s="65"/>
      <c r="AM109" s="65"/>
      <c r="AN109" s="65"/>
      <c r="AO109" s="65"/>
      <c r="AP109" s="68"/>
      <c r="AQ109" s="68"/>
      <c r="AR109" s="68"/>
      <c r="AS109" s="69"/>
      <c r="AT109" s="65"/>
      <c r="AU109" s="70"/>
      <c r="AV109" s="65"/>
      <c r="AW109" s="65"/>
      <c r="AX109" s="65"/>
      <c r="AY109" s="65"/>
      <c r="AZ109" s="65"/>
      <c r="BN109" s="71"/>
    </row>
    <row r="110" spans="20:66" ht="293.25" customHeight="1" x14ac:dyDescent="0.25">
      <c r="T110" s="139" t="s">
        <v>50</v>
      </c>
      <c r="U110" s="140"/>
      <c r="V110" s="140"/>
      <c r="W110" s="140"/>
      <c r="X110" s="140"/>
      <c r="Y110" s="140"/>
      <c r="Z110" s="140"/>
      <c r="AA110" s="140"/>
      <c r="AB110" s="140"/>
      <c r="AC110" s="140"/>
      <c r="AD110" s="140"/>
      <c r="AE110" s="140"/>
      <c r="AF110" s="140"/>
      <c r="AG110" s="140"/>
      <c r="AH110" s="140"/>
      <c r="AI110" s="140"/>
      <c r="AJ110" s="140"/>
      <c r="AK110" s="140"/>
      <c r="AL110" s="140"/>
      <c r="AM110" s="140"/>
      <c r="AN110" s="140"/>
      <c r="AO110" s="140"/>
      <c r="AP110" s="140"/>
      <c r="AQ110" s="140"/>
      <c r="AR110" s="140"/>
      <c r="AS110" s="140"/>
      <c r="AT110" s="140"/>
      <c r="AU110" s="140"/>
      <c r="AV110" s="140"/>
      <c r="AW110" s="140"/>
      <c r="AX110" s="140"/>
      <c r="AY110" s="140"/>
      <c r="AZ110" s="140"/>
      <c r="BA110" s="140"/>
      <c r="BB110" s="140"/>
      <c r="BC110" s="140"/>
      <c r="BD110" s="140"/>
      <c r="BE110" s="140"/>
      <c r="BF110" s="140"/>
      <c r="BG110" s="140"/>
      <c r="BH110" s="140"/>
      <c r="BI110" s="140"/>
      <c r="BJ110" s="140"/>
      <c r="BK110" s="140"/>
      <c r="BL110" s="140"/>
      <c r="BM110" s="140"/>
      <c r="BN110" s="141"/>
    </row>
    <row r="111" spans="20:66" ht="53.25" x14ac:dyDescent="0.8">
      <c r="W111" s="64"/>
      <c r="X111" s="65"/>
      <c r="Y111" s="65"/>
      <c r="Z111" s="65"/>
      <c r="AA111" s="65"/>
      <c r="AB111" s="65"/>
      <c r="AC111" s="65"/>
      <c r="AD111" s="66"/>
      <c r="AE111" s="67"/>
      <c r="AG111" s="65"/>
      <c r="AH111" s="65"/>
      <c r="AI111" s="65"/>
      <c r="AJ111" s="65"/>
      <c r="AK111" s="65"/>
      <c r="AL111" s="65"/>
      <c r="AM111" s="65"/>
      <c r="AN111" s="65"/>
      <c r="AO111" s="65"/>
      <c r="AP111" s="68"/>
      <c r="AQ111" s="68"/>
      <c r="AR111" s="68"/>
      <c r="AS111" s="69"/>
      <c r="AT111" s="65"/>
      <c r="AU111" s="70"/>
      <c r="AV111" s="65"/>
      <c r="AW111" s="65"/>
      <c r="AX111" s="65"/>
      <c r="AY111" s="65"/>
      <c r="AZ111" s="65"/>
    </row>
    <row r="112" spans="20:66" ht="53.25" x14ac:dyDescent="0.8">
      <c r="W112" s="64"/>
      <c r="X112" s="65"/>
      <c r="Y112" s="65"/>
      <c r="Z112" s="65"/>
      <c r="AA112" s="65"/>
      <c r="AB112" s="65"/>
      <c r="AC112" s="65"/>
      <c r="AD112" s="66"/>
      <c r="AE112" s="67"/>
      <c r="AG112" s="65"/>
      <c r="AH112" s="65"/>
      <c r="AI112" s="65"/>
      <c r="AJ112" s="65"/>
      <c r="AK112" s="65"/>
      <c r="AL112" s="65"/>
      <c r="AM112" s="65"/>
      <c r="AN112" s="65"/>
      <c r="AO112" s="65"/>
      <c r="AP112" s="68"/>
      <c r="AQ112" s="68"/>
      <c r="AR112" s="68"/>
      <c r="AS112" s="69"/>
      <c r="AT112" s="65"/>
      <c r="AU112" s="70"/>
      <c r="AV112" s="65"/>
      <c r="AW112" s="65"/>
      <c r="AX112" s="65"/>
      <c r="AY112" s="65"/>
      <c r="AZ112" s="65"/>
    </row>
    <row r="113" spans="23:52" ht="53.25" x14ac:dyDescent="0.8">
      <c r="W113" s="64"/>
      <c r="X113" s="65"/>
      <c r="Y113" s="65"/>
      <c r="Z113" s="65"/>
      <c r="AA113" s="65"/>
      <c r="AB113" s="65"/>
      <c r="AC113" s="65"/>
      <c r="AD113" s="66"/>
      <c r="AE113" s="67"/>
      <c r="AG113" s="65"/>
      <c r="AH113" s="65"/>
      <c r="AI113" s="65"/>
      <c r="AJ113" s="65"/>
      <c r="AK113" s="65"/>
      <c r="AL113" s="65"/>
      <c r="AM113" s="65"/>
      <c r="AN113" s="65"/>
      <c r="AO113" s="65"/>
      <c r="AP113" s="68"/>
      <c r="AQ113" s="68"/>
      <c r="AR113" s="68"/>
      <c r="AS113" s="69"/>
      <c r="AT113" s="65"/>
      <c r="AU113" s="70"/>
      <c r="AV113" s="65"/>
      <c r="AW113" s="65"/>
      <c r="AX113" s="65"/>
      <c r="AY113" s="65"/>
      <c r="AZ113" s="65"/>
    </row>
    <row r="114" spans="23:52" ht="53.25" x14ac:dyDescent="0.8">
      <c r="W114" s="64"/>
      <c r="X114" s="65"/>
      <c r="Y114" s="65"/>
      <c r="Z114" s="65"/>
      <c r="AA114" s="65"/>
      <c r="AB114" s="65"/>
      <c r="AC114" s="65"/>
      <c r="AD114" s="66"/>
      <c r="AE114" s="67"/>
      <c r="AG114" s="65"/>
      <c r="AH114" s="65"/>
      <c r="AI114" s="65"/>
      <c r="AJ114" s="65"/>
      <c r="AK114" s="65"/>
      <c r="AL114" s="65"/>
      <c r="AM114" s="65"/>
      <c r="AN114" s="65"/>
      <c r="AO114" s="65"/>
      <c r="AP114" s="68"/>
      <c r="AQ114" s="68"/>
      <c r="AR114" s="68"/>
      <c r="AS114" s="69"/>
      <c r="AT114" s="65"/>
      <c r="AU114" s="70"/>
      <c r="AV114" s="65"/>
      <c r="AW114" s="65"/>
      <c r="AX114" s="65"/>
      <c r="AY114" s="65"/>
      <c r="AZ114" s="65"/>
    </row>
    <row r="115" spans="23:52" ht="53.25" x14ac:dyDescent="0.8">
      <c r="W115" s="64"/>
      <c r="X115" s="65"/>
      <c r="Y115" s="65"/>
      <c r="Z115" s="65"/>
      <c r="AA115" s="65"/>
      <c r="AB115" s="65"/>
      <c r="AC115" s="65"/>
      <c r="AD115" s="66"/>
      <c r="AE115" s="67"/>
      <c r="AG115" s="65"/>
      <c r="AH115" s="65"/>
      <c r="AI115" s="65"/>
      <c r="AJ115" s="65"/>
      <c r="AK115" s="65"/>
      <c r="AL115" s="65"/>
      <c r="AM115" s="65"/>
      <c r="AN115" s="65"/>
      <c r="AO115" s="65"/>
      <c r="AP115" s="68"/>
      <c r="AQ115" s="68"/>
      <c r="AR115" s="68"/>
      <c r="AS115" s="69"/>
      <c r="AT115" s="65"/>
      <c r="AU115" s="70"/>
      <c r="AV115" s="65"/>
      <c r="AW115" s="65"/>
      <c r="AX115" s="65"/>
      <c r="AY115" s="65"/>
      <c r="AZ115" s="65"/>
    </row>
    <row r="116" spans="23:52" ht="53.25" x14ac:dyDescent="0.8">
      <c r="W116" s="64"/>
      <c r="X116" s="65"/>
      <c r="Y116" s="65"/>
      <c r="Z116" s="65"/>
      <c r="AA116" s="65"/>
      <c r="AB116" s="65"/>
      <c r="AC116" s="65"/>
      <c r="AD116" s="66"/>
      <c r="AE116" s="67"/>
      <c r="AG116" s="65"/>
      <c r="AH116" s="65"/>
      <c r="AI116" s="65"/>
      <c r="AJ116" s="65"/>
      <c r="AK116" s="65"/>
      <c r="AL116" s="65"/>
      <c r="AM116" s="65"/>
      <c r="AN116" s="65"/>
      <c r="AO116" s="65"/>
      <c r="AP116" s="68"/>
      <c r="AQ116" s="68"/>
      <c r="AR116" s="68"/>
      <c r="AS116" s="69"/>
      <c r="AT116" s="65"/>
      <c r="AU116" s="70"/>
      <c r="AV116" s="65"/>
      <c r="AW116" s="65"/>
      <c r="AX116" s="65"/>
      <c r="AY116" s="65"/>
      <c r="AZ116" s="65"/>
    </row>
    <row r="117" spans="23:52" ht="53.25" x14ac:dyDescent="0.8">
      <c r="W117" s="64"/>
      <c r="X117" s="65"/>
      <c r="Y117" s="65"/>
      <c r="Z117" s="65"/>
      <c r="AA117" s="65"/>
      <c r="AB117" s="65"/>
      <c r="AC117" s="65"/>
      <c r="AD117" s="66"/>
      <c r="AE117" s="67"/>
      <c r="AG117" s="65"/>
      <c r="AH117" s="65"/>
      <c r="AI117" s="65"/>
      <c r="AJ117" s="65"/>
      <c r="AK117" s="65"/>
      <c r="AL117" s="65"/>
      <c r="AM117" s="65"/>
      <c r="AN117" s="65"/>
      <c r="AO117" s="65"/>
      <c r="AP117" s="68"/>
      <c r="AQ117" s="68"/>
      <c r="AR117" s="68"/>
      <c r="AS117" s="69"/>
      <c r="AT117" s="65"/>
      <c r="AU117" s="70"/>
      <c r="AV117" s="65"/>
      <c r="AW117" s="65"/>
      <c r="AX117" s="65"/>
      <c r="AY117" s="65"/>
      <c r="AZ117" s="65"/>
    </row>
    <row r="118" spans="23:52" ht="53.25" x14ac:dyDescent="0.8">
      <c r="W118" s="64"/>
      <c r="X118" s="65"/>
      <c r="Y118" s="65"/>
      <c r="Z118" s="65"/>
      <c r="AA118" s="65"/>
      <c r="AB118" s="65"/>
      <c r="AC118" s="65"/>
      <c r="AD118" s="66"/>
      <c r="AE118" s="67"/>
      <c r="AG118" s="65"/>
      <c r="AH118" s="65"/>
      <c r="AI118" s="65"/>
      <c r="AJ118" s="65"/>
      <c r="AK118" s="65"/>
      <c r="AL118" s="65"/>
      <c r="AM118" s="65"/>
      <c r="AN118" s="65"/>
      <c r="AO118" s="65"/>
      <c r="AP118" s="68"/>
      <c r="AQ118" s="68"/>
      <c r="AR118" s="68"/>
      <c r="AS118" s="69"/>
      <c r="AT118" s="65"/>
      <c r="AU118" s="70"/>
      <c r="AV118" s="65"/>
      <c r="AW118" s="65"/>
      <c r="AX118" s="65"/>
      <c r="AY118" s="65"/>
      <c r="AZ118" s="65"/>
    </row>
    <row r="119" spans="23:52" ht="53.25" x14ac:dyDescent="0.8">
      <c r="W119" s="64"/>
      <c r="X119" s="65"/>
      <c r="Y119" s="65"/>
      <c r="Z119" s="65"/>
      <c r="AA119" s="65"/>
      <c r="AB119" s="65"/>
      <c r="AC119" s="65"/>
      <c r="AD119" s="66"/>
      <c r="AE119" s="67"/>
      <c r="AG119" s="65"/>
      <c r="AH119" s="65"/>
      <c r="AI119" s="65"/>
      <c r="AJ119" s="65"/>
      <c r="AK119" s="65"/>
      <c r="AL119" s="65"/>
      <c r="AM119" s="65"/>
      <c r="AN119" s="65"/>
      <c r="AO119" s="65"/>
      <c r="AP119" s="68"/>
      <c r="AQ119" s="68"/>
      <c r="AR119" s="68"/>
      <c r="AS119" s="69"/>
      <c r="AT119" s="65"/>
      <c r="AU119" s="70"/>
      <c r="AV119" s="65"/>
      <c r="AW119" s="65"/>
      <c r="AX119" s="65"/>
      <c r="AY119" s="65"/>
      <c r="AZ119" s="65"/>
    </row>
    <row r="120" spans="23:52" ht="53.25" x14ac:dyDescent="0.8">
      <c r="W120" s="64"/>
      <c r="X120" s="65"/>
      <c r="Y120" s="65"/>
      <c r="Z120" s="65"/>
      <c r="AA120" s="65"/>
      <c r="AB120" s="65"/>
      <c r="AC120" s="65"/>
      <c r="AD120" s="66"/>
      <c r="AE120" s="67"/>
      <c r="AG120" s="65"/>
      <c r="AH120" s="65"/>
      <c r="AI120" s="65"/>
      <c r="AJ120" s="65"/>
      <c r="AK120" s="65"/>
      <c r="AL120" s="65"/>
      <c r="AM120" s="65"/>
      <c r="AN120" s="65"/>
      <c r="AO120" s="65"/>
      <c r="AP120" s="68"/>
      <c r="AQ120" s="68"/>
      <c r="AR120" s="68"/>
      <c r="AS120" s="69"/>
      <c r="AT120" s="65"/>
      <c r="AU120" s="70"/>
      <c r="AV120" s="65"/>
      <c r="AW120" s="65"/>
      <c r="AX120" s="65"/>
      <c r="AY120" s="65"/>
      <c r="AZ120" s="65"/>
    </row>
    <row r="121" spans="23:52" ht="53.25" x14ac:dyDescent="0.8">
      <c r="W121" s="64"/>
      <c r="X121" s="65"/>
      <c r="Y121" s="65"/>
      <c r="Z121" s="65"/>
      <c r="AA121" s="65"/>
      <c r="AB121" s="65"/>
      <c r="AC121" s="65"/>
      <c r="AD121" s="66"/>
      <c r="AE121" s="67"/>
      <c r="AG121" s="65"/>
      <c r="AH121" s="65"/>
      <c r="AI121" s="65"/>
      <c r="AJ121" s="65"/>
      <c r="AK121" s="65"/>
      <c r="AL121" s="65"/>
      <c r="AM121" s="65"/>
      <c r="AN121" s="65"/>
      <c r="AO121" s="65"/>
      <c r="AP121" s="68"/>
      <c r="AQ121" s="68"/>
      <c r="AR121" s="68"/>
      <c r="AS121" s="69"/>
      <c r="AT121" s="65"/>
      <c r="AU121" s="70"/>
      <c r="AV121" s="65"/>
      <c r="AW121" s="65"/>
      <c r="AX121" s="65"/>
      <c r="AY121" s="65"/>
      <c r="AZ121" s="65"/>
    </row>
    <row r="122" spans="23:52" ht="53.25" x14ac:dyDescent="0.8">
      <c r="W122" s="64"/>
      <c r="X122" s="65"/>
      <c r="Y122" s="65"/>
      <c r="Z122" s="65"/>
      <c r="AA122" s="65"/>
      <c r="AB122" s="65"/>
      <c r="AC122" s="65"/>
      <c r="AD122" s="66"/>
      <c r="AE122" s="67"/>
      <c r="AG122" s="65"/>
      <c r="AH122" s="65"/>
      <c r="AI122" s="65"/>
      <c r="AJ122" s="65"/>
      <c r="AK122" s="65"/>
      <c r="AL122" s="65"/>
      <c r="AM122" s="65"/>
      <c r="AN122" s="65"/>
      <c r="AO122" s="65"/>
      <c r="AP122" s="68"/>
      <c r="AQ122" s="68"/>
      <c r="AR122" s="68"/>
      <c r="AS122" s="69"/>
      <c r="AT122" s="65"/>
      <c r="AU122" s="70"/>
      <c r="AV122" s="65"/>
      <c r="AW122" s="65"/>
      <c r="AX122" s="65"/>
      <c r="AY122" s="65"/>
      <c r="AZ122" s="65"/>
    </row>
    <row r="123" spans="23:52" ht="53.25" x14ac:dyDescent="0.8">
      <c r="W123" s="64"/>
      <c r="X123" s="65"/>
      <c r="Y123" s="65"/>
      <c r="Z123" s="65"/>
      <c r="AA123" s="65"/>
      <c r="AB123" s="65"/>
      <c r="AC123" s="65"/>
      <c r="AD123" s="66"/>
      <c r="AE123" s="67"/>
      <c r="AG123" s="65"/>
      <c r="AH123" s="65"/>
      <c r="AI123" s="65"/>
      <c r="AJ123" s="65"/>
      <c r="AK123" s="65"/>
      <c r="AL123" s="65"/>
      <c r="AM123" s="65"/>
      <c r="AN123" s="65"/>
      <c r="AO123" s="65"/>
      <c r="AP123" s="68"/>
      <c r="AQ123" s="68"/>
      <c r="AR123" s="68"/>
      <c r="AS123" s="69"/>
      <c r="AT123" s="65"/>
      <c r="AU123" s="70"/>
      <c r="AV123" s="65"/>
      <c r="AW123" s="65"/>
      <c r="AX123" s="65"/>
      <c r="AY123" s="65"/>
      <c r="AZ123" s="65"/>
    </row>
    <row r="124" spans="23:52" ht="53.25" x14ac:dyDescent="0.8">
      <c r="W124" s="64"/>
      <c r="X124" s="65"/>
      <c r="Y124" s="65"/>
      <c r="Z124" s="65"/>
      <c r="AA124" s="65"/>
      <c r="AB124" s="65"/>
      <c r="AC124" s="65"/>
      <c r="AD124" s="66"/>
      <c r="AE124" s="67"/>
      <c r="AG124" s="65"/>
      <c r="AH124" s="65"/>
      <c r="AI124" s="65"/>
      <c r="AJ124" s="65"/>
      <c r="AK124" s="65"/>
      <c r="AL124" s="65"/>
      <c r="AM124" s="65"/>
      <c r="AN124" s="65"/>
      <c r="AO124" s="65"/>
      <c r="AP124" s="68"/>
      <c r="AQ124" s="68"/>
      <c r="AR124" s="68"/>
      <c r="AS124" s="69"/>
      <c r="AT124" s="65"/>
      <c r="AU124" s="70"/>
      <c r="AV124" s="65"/>
      <c r="AW124" s="65"/>
      <c r="AX124" s="65"/>
      <c r="AY124" s="65"/>
      <c r="AZ124" s="65"/>
    </row>
    <row r="125" spans="23:52" ht="53.25" x14ac:dyDescent="0.8">
      <c r="W125" s="64"/>
      <c r="X125" s="65"/>
      <c r="Y125" s="65"/>
      <c r="Z125" s="65"/>
      <c r="AA125" s="65"/>
      <c r="AB125" s="65"/>
      <c r="AC125" s="65"/>
      <c r="AD125" s="66"/>
      <c r="AE125" s="67"/>
      <c r="AG125" s="65"/>
      <c r="AH125" s="65"/>
      <c r="AI125" s="65"/>
      <c r="AJ125" s="65"/>
      <c r="AK125" s="65"/>
      <c r="AL125" s="65"/>
      <c r="AM125" s="65"/>
      <c r="AN125" s="65"/>
      <c r="AO125" s="65"/>
      <c r="AP125" s="68"/>
      <c r="AQ125" s="68"/>
      <c r="AR125" s="68"/>
      <c r="AS125" s="69"/>
      <c r="AT125" s="65"/>
      <c r="AU125" s="70"/>
      <c r="AV125" s="65"/>
      <c r="AW125" s="65"/>
      <c r="AX125" s="65"/>
      <c r="AY125" s="65"/>
      <c r="AZ125" s="65"/>
    </row>
    <row r="126" spans="23:52" ht="53.25" x14ac:dyDescent="0.8">
      <c r="W126" s="64"/>
      <c r="X126" s="65"/>
      <c r="Y126" s="65"/>
      <c r="Z126" s="65"/>
      <c r="AA126" s="65"/>
      <c r="AB126" s="65"/>
      <c r="AC126" s="65"/>
      <c r="AD126" s="66"/>
      <c r="AE126" s="67"/>
      <c r="AG126" s="65"/>
      <c r="AH126" s="65"/>
      <c r="AI126" s="65"/>
      <c r="AJ126" s="65"/>
      <c r="AK126" s="65"/>
      <c r="AL126" s="65"/>
      <c r="AM126" s="65"/>
      <c r="AN126" s="65"/>
      <c r="AO126" s="65"/>
      <c r="AP126" s="68"/>
      <c r="AQ126" s="68"/>
      <c r="AR126" s="68"/>
      <c r="AS126" s="69"/>
      <c r="AT126" s="65"/>
      <c r="AU126" s="70"/>
      <c r="AV126" s="65"/>
      <c r="AW126" s="65"/>
      <c r="AX126" s="65"/>
      <c r="AY126" s="65"/>
      <c r="AZ126" s="65"/>
    </row>
    <row r="127" spans="23:52" ht="53.25" x14ac:dyDescent="0.8">
      <c r="W127" s="64"/>
      <c r="X127" s="65"/>
      <c r="Y127" s="65"/>
      <c r="Z127" s="65"/>
      <c r="AA127" s="65"/>
      <c r="AB127" s="65"/>
      <c r="AC127" s="65"/>
      <c r="AD127" s="66"/>
      <c r="AE127" s="67"/>
      <c r="AG127" s="65"/>
      <c r="AH127" s="65"/>
      <c r="AI127" s="65"/>
      <c r="AJ127" s="65"/>
      <c r="AK127" s="65"/>
      <c r="AL127" s="65"/>
      <c r="AM127" s="65"/>
      <c r="AN127" s="65"/>
      <c r="AO127" s="65"/>
      <c r="AP127" s="68"/>
      <c r="AQ127" s="68"/>
      <c r="AR127" s="68"/>
      <c r="AS127" s="69"/>
      <c r="AT127" s="65"/>
      <c r="AU127" s="70"/>
      <c r="AV127" s="65"/>
      <c r="AW127" s="65"/>
      <c r="AX127" s="65"/>
      <c r="AY127" s="65"/>
      <c r="AZ127" s="65"/>
    </row>
    <row r="128" spans="23:52" ht="53.25" x14ac:dyDescent="0.8">
      <c r="W128" s="64"/>
      <c r="X128" s="65"/>
      <c r="Y128" s="65"/>
      <c r="Z128" s="65"/>
      <c r="AA128" s="65"/>
      <c r="AB128" s="65"/>
      <c r="AC128" s="65"/>
      <c r="AD128" s="66"/>
      <c r="AE128" s="67"/>
      <c r="AG128" s="65"/>
      <c r="AH128" s="65"/>
      <c r="AI128" s="65"/>
      <c r="AJ128" s="65"/>
      <c r="AK128" s="65"/>
      <c r="AL128" s="65"/>
      <c r="AM128" s="65"/>
      <c r="AN128" s="65"/>
      <c r="AO128" s="65"/>
      <c r="AP128" s="68"/>
      <c r="AQ128" s="68"/>
      <c r="AR128" s="68"/>
      <c r="AS128" s="69"/>
      <c r="AT128" s="65"/>
      <c r="AU128" s="70"/>
      <c r="AV128" s="65"/>
      <c r="AW128" s="65"/>
      <c r="AX128" s="65"/>
      <c r="AY128" s="65"/>
      <c r="AZ128" s="65"/>
    </row>
    <row r="129" spans="23:52" ht="53.25" x14ac:dyDescent="0.8">
      <c r="W129" s="64"/>
      <c r="X129" s="65"/>
      <c r="Y129" s="65"/>
      <c r="Z129" s="65"/>
      <c r="AA129" s="65"/>
      <c r="AB129" s="65"/>
      <c r="AC129" s="65"/>
      <c r="AD129" s="66"/>
      <c r="AE129" s="67"/>
      <c r="AG129" s="65"/>
      <c r="AH129" s="65"/>
      <c r="AI129" s="65"/>
      <c r="AJ129" s="65"/>
      <c r="AK129" s="65"/>
      <c r="AL129" s="65"/>
      <c r="AM129" s="65"/>
      <c r="AN129" s="65"/>
      <c r="AO129" s="65"/>
      <c r="AP129" s="68"/>
      <c r="AQ129" s="68"/>
      <c r="AR129" s="68"/>
      <c r="AS129" s="69"/>
      <c r="AT129" s="65"/>
      <c r="AU129" s="70"/>
      <c r="AV129" s="65"/>
      <c r="AW129" s="65"/>
      <c r="AX129" s="65"/>
      <c r="AY129" s="65"/>
      <c r="AZ129" s="65"/>
    </row>
    <row r="130" spans="23:52" ht="53.25" x14ac:dyDescent="0.8">
      <c r="W130" s="64"/>
      <c r="X130" s="65"/>
      <c r="Y130" s="65"/>
      <c r="Z130" s="65"/>
      <c r="AA130" s="65"/>
      <c r="AB130" s="65"/>
      <c r="AC130" s="65"/>
      <c r="AD130" s="66"/>
      <c r="AE130" s="67"/>
      <c r="AG130" s="65"/>
      <c r="AH130" s="65"/>
      <c r="AI130" s="65"/>
      <c r="AJ130" s="65"/>
      <c r="AK130" s="65"/>
      <c r="AL130" s="65"/>
      <c r="AM130" s="65"/>
      <c r="AN130" s="65"/>
      <c r="AO130" s="65"/>
      <c r="AP130" s="68"/>
      <c r="AQ130" s="68"/>
      <c r="AR130" s="68"/>
      <c r="AS130" s="69"/>
      <c r="AT130" s="65"/>
      <c r="AU130" s="70"/>
      <c r="AV130" s="65"/>
      <c r="AW130" s="65"/>
      <c r="AX130" s="65"/>
      <c r="AY130" s="65"/>
      <c r="AZ130" s="65"/>
    </row>
    <row r="131" spans="23:52" ht="53.25" x14ac:dyDescent="0.8">
      <c r="W131" s="64"/>
      <c r="X131" s="65"/>
      <c r="Y131" s="65"/>
      <c r="Z131" s="65"/>
      <c r="AA131" s="65"/>
      <c r="AB131" s="65"/>
      <c r="AC131" s="65"/>
      <c r="AD131" s="66"/>
      <c r="AE131" s="67"/>
      <c r="AG131" s="65"/>
      <c r="AH131" s="65"/>
      <c r="AI131" s="65"/>
      <c r="AJ131" s="65"/>
      <c r="AK131" s="65"/>
      <c r="AL131" s="65"/>
      <c r="AM131" s="65"/>
      <c r="AN131" s="65"/>
      <c r="AO131" s="65"/>
      <c r="AP131" s="68"/>
      <c r="AQ131" s="68"/>
      <c r="AR131" s="68"/>
      <c r="AS131" s="69"/>
      <c r="AT131" s="65"/>
      <c r="AU131" s="70"/>
      <c r="AV131" s="65"/>
      <c r="AW131" s="65"/>
      <c r="AX131" s="65"/>
      <c r="AY131" s="65"/>
      <c r="AZ131" s="65"/>
    </row>
    <row r="132" spans="23:52" ht="53.25" x14ac:dyDescent="0.8">
      <c r="W132" s="64"/>
      <c r="X132" s="65"/>
      <c r="Y132" s="65"/>
      <c r="Z132" s="65"/>
      <c r="AA132" s="65"/>
      <c r="AB132" s="65"/>
      <c r="AC132" s="65"/>
      <c r="AD132" s="66"/>
      <c r="AE132" s="67"/>
      <c r="AG132" s="65"/>
      <c r="AH132" s="65"/>
      <c r="AI132" s="65"/>
      <c r="AJ132" s="65"/>
      <c r="AK132" s="65"/>
      <c r="AL132" s="65"/>
      <c r="AM132" s="65"/>
      <c r="AN132" s="65"/>
      <c r="AO132" s="65"/>
      <c r="AP132" s="68"/>
      <c r="AQ132" s="68"/>
      <c r="AR132" s="68"/>
      <c r="AS132" s="69"/>
      <c r="AT132" s="65"/>
      <c r="AU132" s="70"/>
      <c r="AV132" s="65"/>
      <c r="AW132" s="65"/>
      <c r="AX132" s="65"/>
      <c r="AY132" s="65"/>
      <c r="AZ132" s="65"/>
    </row>
    <row r="133" spans="23:52" ht="53.25" x14ac:dyDescent="0.8">
      <c r="W133" s="64"/>
      <c r="X133" s="65"/>
      <c r="Y133" s="65"/>
      <c r="Z133" s="65"/>
      <c r="AA133" s="65"/>
      <c r="AB133" s="65"/>
      <c r="AC133" s="65"/>
      <c r="AD133" s="66"/>
      <c r="AE133" s="67"/>
      <c r="AG133" s="65"/>
      <c r="AH133" s="65"/>
      <c r="AI133" s="65"/>
      <c r="AJ133" s="65"/>
      <c r="AK133" s="65"/>
      <c r="AL133" s="65"/>
      <c r="AM133" s="65"/>
      <c r="AN133" s="65"/>
      <c r="AO133" s="65"/>
      <c r="AP133" s="68"/>
      <c r="AQ133" s="68"/>
      <c r="AR133" s="68"/>
      <c r="AS133" s="69"/>
      <c r="AT133" s="65"/>
      <c r="AU133" s="70"/>
      <c r="AV133" s="65"/>
      <c r="AW133" s="65"/>
      <c r="AX133" s="65"/>
      <c r="AY133" s="65"/>
      <c r="AZ133" s="65"/>
    </row>
    <row r="134" spans="23:52" ht="53.25" x14ac:dyDescent="0.8">
      <c r="W134" s="64"/>
      <c r="X134" s="65"/>
      <c r="Y134" s="65"/>
      <c r="Z134" s="65"/>
      <c r="AA134" s="65"/>
      <c r="AB134" s="65"/>
      <c r="AC134" s="65"/>
      <c r="AD134" s="66"/>
      <c r="AE134" s="67"/>
      <c r="AG134" s="65"/>
      <c r="AH134" s="65"/>
      <c r="AI134" s="65"/>
      <c r="AJ134" s="65"/>
      <c r="AK134" s="65"/>
      <c r="AL134" s="65"/>
      <c r="AM134" s="65"/>
      <c r="AN134" s="65"/>
      <c r="AO134" s="65"/>
      <c r="AP134" s="68"/>
      <c r="AQ134" s="68"/>
      <c r="AR134" s="68"/>
      <c r="AS134" s="69"/>
      <c r="AT134" s="65"/>
      <c r="AU134" s="70"/>
      <c r="AV134" s="65"/>
      <c r="AW134" s="65"/>
      <c r="AX134" s="65"/>
      <c r="AY134" s="65"/>
      <c r="AZ134" s="65"/>
    </row>
    <row r="135" spans="23:52" ht="53.25" x14ac:dyDescent="0.8">
      <c r="W135" s="64"/>
      <c r="X135" s="65"/>
      <c r="Y135" s="65"/>
      <c r="Z135" s="65"/>
      <c r="AA135" s="65"/>
      <c r="AB135" s="65"/>
      <c r="AC135" s="65"/>
      <c r="AD135" s="66"/>
      <c r="AE135" s="67"/>
      <c r="AG135" s="65"/>
      <c r="AH135" s="65"/>
      <c r="AI135" s="65"/>
      <c r="AJ135" s="65"/>
      <c r="AK135" s="65"/>
      <c r="AL135" s="65"/>
      <c r="AM135" s="65"/>
      <c r="AN135" s="65"/>
      <c r="AO135" s="65"/>
      <c r="AP135" s="68"/>
      <c r="AQ135" s="68"/>
      <c r="AR135" s="68"/>
      <c r="AS135" s="69"/>
      <c r="AT135" s="65"/>
      <c r="AU135" s="70"/>
      <c r="AV135" s="65"/>
      <c r="AW135" s="65"/>
      <c r="AX135" s="65"/>
      <c r="AY135" s="65"/>
      <c r="AZ135" s="65"/>
    </row>
    <row r="136" spans="23:52" ht="53.25" x14ac:dyDescent="0.8">
      <c r="W136" s="64"/>
      <c r="X136" s="65"/>
      <c r="Y136" s="65"/>
      <c r="Z136" s="65"/>
      <c r="AA136" s="65"/>
      <c r="AB136" s="65"/>
      <c r="AC136" s="65"/>
      <c r="AD136" s="66"/>
      <c r="AE136" s="67"/>
      <c r="AG136" s="65"/>
      <c r="AH136" s="65"/>
      <c r="AI136" s="65"/>
      <c r="AJ136" s="65"/>
      <c r="AK136" s="65"/>
      <c r="AL136" s="65"/>
      <c r="AM136" s="65"/>
      <c r="AN136" s="65"/>
      <c r="AO136" s="65"/>
      <c r="AP136" s="68"/>
      <c r="AQ136" s="68"/>
      <c r="AR136" s="68"/>
      <c r="AS136" s="69"/>
      <c r="AT136" s="65"/>
      <c r="AU136" s="70"/>
      <c r="AV136" s="65"/>
      <c r="AW136" s="65"/>
      <c r="AX136" s="65"/>
      <c r="AY136" s="65"/>
      <c r="AZ136" s="65"/>
    </row>
    <row r="137" spans="23:52" ht="53.25" x14ac:dyDescent="0.8">
      <c r="W137" s="64"/>
      <c r="X137" s="65"/>
      <c r="Y137" s="65"/>
      <c r="Z137" s="65"/>
      <c r="AA137" s="65"/>
      <c r="AB137" s="65"/>
      <c r="AC137" s="65"/>
      <c r="AD137" s="66"/>
      <c r="AE137" s="67"/>
      <c r="AG137" s="65"/>
      <c r="AH137" s="65"/>
      <c r="AI137" s="65"/>
      <c r="AJ137" s="65"/>
      <c r="AK137" s="65"/>
      <c r="AL137" s="65"/>
      <c r="AM137" s="65"/>
      <c r="AN137" s="65"/>
      <c r="AO137" s="65"/>
      <c r="AP137" s="68"/>
      <c r="AQ137" s="68"/>
      <c r="AR137" s="68"/>
      <c r="AS137" s="69"/>
      <c r="AT137" s="65"/>
      <c r="AU137" s="70"/>
      <c r="AV137" s="65"/>
      <c r="AW137" s="65"/>
      <c r="AX137" s="65"/>
      <c r="AY137" s="65"/>
      <c r="AZ137" s="65"/>
    </row>
    <row r="138" spans="23:52" ht="53.25" x14ac:dyDescent="0.8">
      <c r="W138" s="64"/>
      <c r="X138" s="65"/>
      <c r="Y138" s="65"/>
      <c r="Z138" s="65"/>
      <c r="AA138" s="65"/>
      <c r="AB138" s="65"/>
      <c r="AC138" s="65"/>
      <c r="AD138" s="66"/>
      <c r="AE138" s="67"/>
      <c r="AG138" s="65"/>
      <c r="AH138" s="65"/>
      <c r="AI138" s="65"/>
      <c r="AJ138" s="65"/>
      <c r="AK138" s="65"/>
      <c r="AL138" s="65"/>
      <c r="AM138" s="65"/>
      <c r="AN138" s="65"/>
      <c r="AO138" s="65"/>
      <c r="AP138" s="68"/>
      <c r="AQ138" s="68"/>
      <c r="AR138" s="68"/>
      <c r="AS138" s="69"/>
      <c r="AT138" s="65"/>
      <c r="AU138" s="70"/>
      <c r="AV138" s="65"/>
      <c r="AW138" s="65"/>
      <c r="AX138" s="65"/>
      <c r="AY138" s="65"/>
      <c r="AZ138" s="65"/>
    </row>
    <row r="139" spans="23:52" ht="53.25" x14ac:dyDescent="0.8">
      <c r="W139" s="64"/>
      <c r="X139" s="65"/>
      <c r="Y139" s="65"/>
      <c r="Z139" s="65"/>
      <c r="AA139" s="65"/>
      <c r="AB139" s="65"/>
      <c r="AC139" s="65"/>
      <c r="AD139" s="66"/>
      <c r="AE139" s="67"/>
      <c r="AG139" s="65"/>
      <c r="AH139" s="65"/>
      <c r="AI139" s="65"/>
      <c r="AJ139" s="65"/>
      <c r="AK139" s="65"/>
      <c r="AL139" s="65"/>
      <c r="AM139" s="65"/>
      <c r="AN139" s="65"/>
      <c r="AO139" s="65"/>
      <c r="AP139" s="68"/>
      <c r="AQ139" s="68"/>
      <c r="AR139" s="68"/>
      <c r="AS139" s="69"/>
      <c r="AT139" s="65"/>
      <c r="AU139" s="70"/>
      <c r="AV139" s="65"/>
      <c r="AW139" s="65"/>
      <c r="AX139" s="65"/>
      <c r="AY139" s="65"/>
      <c r="AZ139" s="65"/>
    </row>
    <row r="140" spans="23:52" ht="53.25" x14ac:dyDescent="0.8">
      <c r="W140" s="64"/>
      <c r="X140" s="65"/>
      <c r="Y140" s="65"/>
      <c r="Z140" s="65"/>
      <c r="AA140" s="65"/>
      <c r="AB140" s="65"/>
      <c r="AC140" s="65"/>
      <c r="AD140" s="66"/>
      <c r="AE140" s="67"/>
      <c r="AG140" s="65"/>
      <c r="AH140" s="65"/>
      <c r="AI140" s="65"/>
      <c r="AJ140" s="65"/>
      <c r="AK140" s="65"/>
      <c r="AL140" s="65"/>
      <c r="AM140" s="65"/>
      <c r="AN140" s="65"/>
      <c r="AO140" s="65"/>
      <c r="AP140" s="68"/>
      <c r="AQ140" s="68"/>
      <c r="AR140" s="68"/>
      <c r="AS140" s="69"/>
      <c r="AT140" s="65"/>
      <c r="AU140" s="70"/>
      <c r="AV140" s="65"/>
      <c r="AW140" s="65"/>
      <c r="AX140" s="65"/>
      <c r="AY140" s="65"/>
      <c r="AZ140" s="65"/>
    </row>
    <row r="156" spans="40:40" ht="32.25" x14ac:dyDescent="0.5">
      <c r="AN156" s="72" t="s">
        <v>51</v>
      </c>
    </row>
    <row r="157" spans="40:40" ht="32.25" x14ac:dyDescent="0.5">
      <c r="AN157" s="72" t="s">
        <v>52</v>
      </c>
    </row>
    <row r="164" spans="95:95" ht="88.5" x14ac:dyDescent="0.25">
      <c r="CQ164" s="73" t="s">
        <v>53</v>
      </c>
    </row>
    <row r="182" spans="23:52" ht="61.5" x14ac:dyDescent="0.9">
      <c r="W182" s="74" t="s">
        <v>54</v>
      </c>
      <c r="X182" s="75"/>
      <c r="Y182" s="75"/>
      <c r="Z182" s="75"/>
      <c r="AA182" s="75"/>
      <c r="AB182" s="75"/>
      <c r="AC182" s="75"/>
      <c r="AD182" s="75"/>
      <c r="AE182" s="75"/>
      <c r="AF182" s="75"/>
      <c r="AG182" s="75"/>
      <c r="AH182" s="75"/>
      <c r="AI182" s="75"/>
      <c r="AJ182" s="75"/>
      <c r="AK182" s="75"/>
      <c r="AL182" s="75"/>
      <c r="AM182" s="75"/>
      <c r="AN182" s="75"/>
      <c r="AO182" s="75"/>
      <c r="AP182" s="75"/>
      <c r="AQ182" s="75"/>
      <c r="AR182" s="75"/>
      <c r="AS182" s="75"/>
      <c r="AT182" s="75"/>
      <c r="AU182" s="75"/>
      <c r="AV182" s="75"/>
      <c r="AW182" s="75"/>
      <c r="AX182" s="75"/>
      <c r="AY182" s="75"/>
      <c r="AZ182" s="75"/>
    </row>
    <row r="183" spans="23:52" ht="33.75" x14ac:dyDescent="0.5">
      <c r="W183" s="65"/>
      <c r="X183" s="65"/>
      <c r="Y183" s="65"/>
      <c r="Z183" s="65"/>
      <c r="AA183" s="65"/>
      <c r="AB183" s="65"/>
      <c r="AC183" s="65"/>
      <c r="AD183" s="65"/>
      <c r="AE183" s="65"/>
      <c r="AF183" s="65"/>
      <c r="AG183" s="65"/>
      <c r="AH183" s="65"/>
      <c r="AI183" s="65"/>
      <c r="AJ183" s="65"/>
      <c r="AK183" s="65"/>
      <c r="AL183" s="65"/>
      <c r="AM183" s="65"/>
      <c r="AN183" s="65"/>
      <c r="AO183" s="65"/>
      <c r="AP183" s="65"/>
      <c r="AQ183" s="65"/>
      <c r="AR183" s="65"/>
      <c r="AS183" s="65"/>
      <c r="AT183" s="65"/>
      <c r="AU183" s="65"/>
      <c r="AV183" s="65"/>
      <c r="AW183" s="65"/>
      <c r="AX183" s="65"/>
      <c r="AY183" s="65"/>
      <c r="AZ183" s="65"/>
    </row>
    <row r="184" spans="23:52" ht="55.5" thickBot="1" x14ac:dyDescent="0.85">
      <c r="W184" s="76"/>
      <c r="X184" s="77"/>
      <c r="Y184" s="77"/>
      <c r="Z184" s="77"/>
      <c r="AA184" s="77"/>
      <c r="AB184" s="77"/>
      <c r="AC184" s="77"/>
      <c r="AD184" s="78"/>
      <c r="AE184" s="79" t="s">
        <v>55</v>
      </c>
      <c r="AG184" s="65"/>
      <c r="AH184" s="65"/>
      <c r="AI184" s="65"/>
      <c r="AJ184" s="65"/>
      <c r="AK184" s="65"/>
      <c r="AL184" s="65"/>
      <c r="AM184" s="65"/>
      <c r="AN184" s="65"/>
      <c r="AO184" s="65"/>
      <c r="AP184" s="80" t="s">
        <v>56</v>
      </c>
      <c r="AQ184" s="80"/>
      <c r="AR184" s="80"/>
      <c r="AS184" s="81"/>
      <c r="AT184" s="77"/>
      <c r="AU184" s="77"/>
      <c r="AV184" s="77"/>
      <c r="AW184" s="77"/>
      <c r="AX184" s="77"/>
      <c r="AY184" s="77"/>
      <c r="AZ184" s="77"/>
    </row>
    <row r="185" spans="23:52" ht="54.75" thickTop="1" thickBot="1" x14ac:dyDescent="0.85">
      <c r="W185" s="82"/>
      <c r="X185" s="83"/>
      <c r="Y185" s="83"/>
      <c r="Z185" s="83"/>
      <c r="AA185" s="83"/>
      <c r="AB185" s="83"/>
      <c r="AC185" s="83"/>
      <c r="AD185" s="84"/>
      <c r="AE185" s="85" t="s">
        <v>57</v>
      </c>
      <c r="AG185" s="65"/>
      <c r="AH185" s="65"/>
      <c r="AI185" s="65"/>
      <c r="AJ185" s="65"/>
      <c r="AK185" s="65"/>
      <c r="AL185" s="65"/>
      <c r="AM185" s="65"/>
      <c r="AN185" s="65"/>
      <c r="AO185" s="65"/>
      <c r="AP185" s="86" t="s">
        <v>58</v>
      </c>
      <c r="AQ185" s="86"/>
      <c r="AR185" s="86"/>
      <c r="AS185" s="87"/>
      <c r="AT185" s="83"/>
      <c r="AU185" s="83"/>
      <c r="AV185" s="83"/>
      <c r="AW185" s="83"/>
      <c r="AX185" s="83"/>
      <c r="AY185" s="83"/>
      <c r="AZ185" s="83"/>
    </row>
    <row r="186" spans="23:52" ht="54.75" thickTop="1" thickBot="1" x14ac:dyDescent="0.85">
      <c r="W186" s="82"/>
      <c r="X186" s="83"/>
      <c r="Y186" s="83"/>
      <c r="Z186" s="83"/>
      <c r="AA186" s="83"/>
      <c r="AB186" s="83"/>
      <c r="AC186" s="83"/>
      <c r="AD186" s="84"/>
      <c r="AE186" s="85" t="s">
        <v>59</v>
      </c>
      <c r="AG186" s="65"/>
      <c r="AH186" s="65"/>
      <c r="AI186" s="65"/>
      <c r="AJ186" s="65"/>
      <c r="AK186" s="65"/>
      <c r="AL186" s="65"/>
      <c r="AM186" s="65"/>
      <c r="AN186" s="65"/>
      <c r="AO186" s="65"/>
      <c r="AP186" s="86" t="s">
        <v>60</v>
      </c>
      <c r="AQ186" s="86"/>
      <c r="AR186" s="86"/>
      <c r="AS186" s="87"/>
      <c r="AT186" s="83"/>
      <c r="AU186" s="83"/>
      <c r="AV186" s="83"/>
      <c r="AW186" s="83"/>
      <c r="AX186" s="83"/>
      <c r="AY186" s="83"/>
      <c r="AZ186" s="83"/>
    </row>
    <row r="187" spans="23:52" ht="54.75" thickTop="1" thickBot="1" x14ac:dyDescent="0.85">
      <c r="W187" s="82"/>
      <c r="X187" s="83"/>
      <c r="Y187" s="83"/>
      <c r="Z187" s="83"/>
      <c r="AA187" s="83"/>
      <c r="AB187" s="83"/>
      <c r="AC187" s="83"/>
      <c r="AD187" s="84"/>
      <c r="AE187" s="85" t="s">
        <v>61</v>
      </c>
      <c r="AG187" s="65"/>
      <c r="AH187" s="65"/>
      <c r="AI187" s="65"/>
      <c r="AJ187" s="65"/>
      <c r="AK187" s="65"/>
      <c r="AL187" s="65"/>
      <c r="AM187" s="65"/>
      <c r="AN187" s="65"/>
      <c r="AO187" s="65"/>
      <c r="AP187" s="86" t="s">
        <v>62</v>
      </c>
      <c r="AQ187" s="86"/>
      <c r="AR187" s="86"/>
      <c r="AS187" s="87"/>
      <c r="AT187" s="83"/>
      <c r="AU187" s="83"/>
      <c r="AV187" s="83"/>
      <c r="AW187" s="83"/>
      <c r="AX187" s="83"/>
      <c r="AY187" s="83"/>
      <c r="AZ187" s="83"/>
    </row>
    <row r="188" spans="23:52" ht="54.75" thickTop="1" thickBot="1" x14ac:dyDescent="0.85">
      <c r="W188" s="82"/>
      <c r="X188" s="83"/>
      <c r="Y188" s="83"/>
      <c r="Z188" s="83"/>
      <c r="AA188" s="83"/>
      <c r="AB188" s="83"/>
      <c r="AC188" s="83"/>
      <c r="AD188" s="84"/>
      <c r="AE188" s="85" t="s">
        <v>63</v>
      </c>
      <c r="AG188" s="65"/>
      <c r="AH188" s="65"/>
      <c r="AI188" s="65"/>
      <c r="AJ188" s="65"/>
      <c r="AK188" s="65"/>
      <c r="AL188" s="65"/>
      <c r="AM188" s="65"/>
      <c r="AN188" s="65"/>
      <c r="AO188" s="65"/>
      <c r="AP188" s="86" t="s">
        <v>64</v>
      </c>
      <c r="AQ188" s="86"/>
      <c r="AR188" s="86"/>
      <c r="AS188" s="87"/>
      <c r="AT188" s="83"/>
      <c r="AU188" s="88" t="s">
        <v>65</v>
      </c>
      <c r="AV188" s="83"/>
      <c r="AW188" s="83"/>
      <c r="AX188" s="83"/>
      <c r="AY188" s="83"/>
      <c r="AZ188" s="83"/>
    </row>
    <row r="189" spans="23:52" ht="34.5" thickTop="1" x14ac:dyDescent="0.5">
      <c r="W189" s="65"/>
      <c r="X189" s="65"/>
      <c r="Y189" s="65"/>
      <c r="Z189" s="65"/>
      <c r="AA189" s="65"/>
      <c r="AB189" s="65"/>
      <c r="AC189" s="65"/>
      <c r="AD189" s="65"/>
      <c r="AE189" s="65"/>
      <c r="AF189" s="65"/>
      <c r="AG189" s="65"/>
      <c r="AH189" s="65"/>
      <c r="AI189" s="65"/>
      <c r="AJ189" s="65"/>
      <c r="AK189" s="65"/>
      <c r="AL189" s="65"/>
      <c r="AM189" s="65"/>
      <c r="AN189" s="65"/>
      <c r="AO189" s="65"/>
      <c r="AP189" s="65"/>
      <c r="AQ189" s="65"/>
      <c r="AR189" s="65"/>
      <c r="AS189" s="65"/>
      <c r="AT189" s="65"/>
      <c r="AU189" s="65"/>
      <c r="AV189" s="65"/>
      <c r="AW189" s="65"/>
      <c r="AX189" s="65"/>
      <c r="AY189" s="65"/>
      <c r="AZ189" s="65"/>
    </row>
    <row r="190" spans="23:52" ht="33.75" x14ac:dyDescent="0.5">
      <c r="W190" s="65"/>
      <c r="X190" s="65"/>
      <c r="Y190" s="65"/>
      <c r="Z190" s="65"/>
      <c r="AA190" s="65"/>
      <c r="AB190" s="65"/>
      <c r="AC190" s="65"/>
      <c r="AD190" s="65"/>
      <c r="AE190" s="65"/>
      <c r="AF190" s="65"/>
      <c r="AG190" s="65"/>
      <c r="AH190" s="65"/>
      <c r="AI190" s="65"/>
      <c r="AJ190" s="65"/>
      <c r="AK190" s="65"/>
      <c r="AL190" s="65"/>
      <c r="AM190" s="65"/>
      <c r="AN190" s="65"/>
      <c r="AO190" s="65"/>
      <c r="AP190" s="65"/>
      <c r="AQ190" s="65"/>
      <c r="AR190" s="65"/>
      <c r="AS190" s="65"/>
      <c r="AT190" s="65"/>
      <c r="AU190" s="65"/>
      <c r="AV190" s="65"/>
      <c r="AW190" s="65"/>
      <c r="AX190" s="65"/>
      <c r="AY190" s="65"/>
      <c r="AZ190" s="65"/>
    </row>
    <row r="212" spans="23:68" s="89" customFormat="1" x14ac:dyDescent="0.25">
      <c r="W212"/>
      <c r="X212"/>
      <c r="Y212"/>
      <c r="Z212"/>
      <c r="AA212"/>
      <c r="AB212"/>
      <c r="AC212"/>
      <c r="AD212"/>
    </row>
    <row r="213" spans="23:68" s="89" customFormat="1" x14ac:dyDescent="0.25">
      <c r="X213"/>
      <c r="Y213"/>
      <c r="Z213"/>
      <c r="AA213"/>
      <c r="AB213"/>
      <c r="AC213"/>
      <c r="AD213"/>
    </row>
    <row r="214" spans="23:68" s="89" customFormat="1" x14ac:dyDescent="0.25">
      <c r="X214"/>
      <c r="Y214"/>
      <c r="Z214"/>
      <c r="AA214"/>
      <c r="AB214"/>
      <c r="AC214"/>
      <c r="AD214"/>
    </row>
    <row r="215" spans="23:68" s="89" customFormat="1" x14ac:dyDescent="0.25">
      <c r="X215"/>
      <c r="Y215"/>
      <c r="Z215"/>
      <c r="AA215"/>
      <c r="AB215"/>
      <c r="AC215"/>
      <c r="AD215"/>
    </row>
    <row r="216" spans="23:68" s="89" customFormat="1" x14ac:dyDescent="0.25">
      <c r="X216"/>
      <c r="Y216"/>
      <c r="Z216"/>
      <c r="AA216"/>
      <c r="AB216"/>
      <c r="AC216"/>
      <c r="AD216"/>
      <c r="BH216"/>
      <c r="BI216"/>
      <c r="BJ216"/>
      <c r="BK216"/>
      <c r="BL216"/>
      <c r="BM216"/>
      <c r="BN216"/>
      <c r="BO216"/>
      <c r="BP216"/>
    </row>
    <row r="217" spans="23:68" s="89" customFormat="1" x14ac:dyDescent="0.25">
      <c r="X217"/>
      <c r="Y217"/>
      <c r="Z217"/>
      <c r="AA217"/>
      <c r="AB217"/>
      <c r="AC217"/>
      <c r="AD217"/>
      <c r="BH217"/>
      <c r="BI217"/>
      <c r="BJ217"/>
      <c r="BK217"/>
      <c r="BL217"/>
      <c r="BM217"/>
      <c r="BN217"/>
      <c r="BO217"/>
      <c r="BP217"/>
    </row>
    <row r="218" spans="23:68" ht="15.75" thickBot="1" x14ac:dyDescent="0.3"/>
    <row r="219" spans="23:68" ht="34.5" thickBot="1" x14ac:dyDescent="0.55000000000000004">
      <c r="AH219" s="90"/>
      <c r="AI219" s="91"/>
      <c r="AJ219" s="91"/>
      <c r="AK219" s="91"/>
      <c r="AL219" s="91"/>
      <c r="AM219" s="91"/>
      <c r="AN219" s="91"/>
      <c r="AO219" s="92"/>
    </row>
    <row r="226" spans="14:89" x14ac:dyDescent="0.25">
      <c r="N226" t="s">
        <v>66</v>
      </c>
      <c r="CJ226" t="s">
        <v>66</v>
      </c>
      <c r="CK226" s="93">
        <f>COUNTIFS(U1:U35,#REF!)</f>
        <v>0</v>
      </c>
    </row>
  </sheetData>
  <mergeCells count="3">
    <mergeCell ref="T110:BN110"/>
    <mergeCell ref="S34:BO56"/>
    <mergeCell ref="AC98:AK100"/>
  </mergeCells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CF6F9A-272C-4EFD-83ED-D975493A641D}">
  <sheetPr>
    <tabColor rgb="FFFFFF00"/>
  </sheetPr>
  <dimension ref="C13:D14"/>
  <sheetViews>
    <sheetView showGridLines="0" tabSelected="1" zoomScale="160" zoomScaleNormal="160" workbookViewId="0"/>
  </sheetViews>
  <sheetFormatPr defaultColWidth="8.85546875" defaultRowHeight="15" x14ac:dyDescent="0.25"/>
  <cols>
    <col min="4" max="4" width="78.85546875" customWidth="1"/>
  </cols>
  <sheetData>
    <row r="13" spans="3:4" ht="15.75" thickBot="1" x14ac:dyDescent="0.3"/>
    <row r="14" spans="3:4" ht="54.75" customHeight="1" thickBot="1" x14ac:dyDescent="0.3">
      <c r="C14" s="94"/>
      <c r="D14" s="95" t="s">
        <v>67</v>
      </c>
    </row>
  </sheetData>
  <pageMargins left="0.7" right="0.7" top="0.75" bottom="0.75" header="0.3" footer="0.3"/>
  <pageSetup orientation="portrait" horizontalDpi="200" verticalDpi="20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00FF"/>
  </sheetPr>
  <dimension ref="A2:E17"/>
  <sheetViews>
    <sheetView zoomScale="175" zoomScaleNormal="175" workbookViewId="0">
      <selection activeCell="C6" sqref="C6"/>
    </sheetView>
  </sheetViews>
  <sheetFormatPr defaultRowHeight="15" x14ac:dyDescent="0.25"/>
  <cols>
    <col min="1" max="1" width="3" bestFit="1" customWidth="1"/>
    <col min="2" max="2" width="14.140625" customWidth="1"/>
    <col min="3" max="3" width="17.28515625" customWidth="1"/>
    <col min="4" max="4" width="9.42578125" customWidth="1"/>
    <col min="5" max="5" width="8.85546875"/>
    <col min="6" max="6" width="6.28515625" customWidth="1"/>
  </cols>
  <sheetData>
    <row r="2" spans="1:5" x14ac:dyDescent="0.25">
      <c r="A2" s="1"/>
      <c r="B2" t="s">
        <v>27</v>
      </c>
    </row>
    <row r="3" spans="1:5" x14ac:dyDescent="0.25">
      <c r="A3" s="1"/>
    </row>
    <row r="4" spans="1:5" x14ac:dyDescent="0.25">
      <c r="B4" s="27" t="s">
        <v>23</v>
      </c>
      <c r="C4" s="27" t="s">
        <v>24</v>
      </c>
      <c r="E4" s="1" t="str">
        <f>"Formula in "&amp;ADDRESS(ROW(C5),COLUMN(C5),4)&amp;":"</f>
        <v>Formula in C5:</v>
      </c>
    </row>
    <row r="5" spans="1:5" x14ac:dyDescent="0.25">
      <c r="B5" s="28">
        <v>1200</v>
      </c>
      <c r="C5" s="29">
        <f>_xlfn.XLOOKUP(B5,TaxRateTableAnswer[Earnings],TaxRateTableAnswer[TaxRate],0,-1)</f>
        <v>0.1</v>
      </c>
      <c r="E5" t="str" cm="1">
        <f t="array" aca="1" ref="E5:E6" ca="1">ShowFormulas(C5:C7)</f>
        <v>C5: =XLOOKUP(B5,TaxRateTableAnswer[Earnings],TaxRateTableAnswer[TaxRate],0,-1)</v>
      </c>
    </row>
    <row r="6" spans="1:5" x14ac:dyDescent="0.25">
      <c r="B6" s="28">
        <v>1200</v>
      </c>
      <c r="C6" s="29"/>
      <c r="E6" t="str">
        <f ca="1"/>
        <v>C7: =LOOKUP(B7,TaxRateTableAnswer)</v>
      </c>
    </row>
    <row r="7" spans="1:5" x14ac:dyDescent="0.25">
      <c r="B7" s="28">
        <v>1200</v>
      </c>
      <c r="C7" s="29">
        <f>LOOKUP(B7,TaxRateTableAnswer[])</f>
        <v>0.1</v>
      </c>
    </row>
    <row r="9" spans="1:5" x14ac:dyDescent="0.25">
      <c r="B9" s="1" t="s">
        <v>25</v>
      </c>
    </row>
    <row r="11" spans="1:5" x14ac:dyDescent="0.25">
      <c r="B11" s="30" t="s">
        <v>23</v>
      </c>
      <c r="C11" s="31" t="s">
        <v>26</v>
      </c>
      <c r="D11" s="32" t="s">
        <v>24</v>
      </c>
    </row>
    <row r="12" spans="1:5" x14ac:dyDescent="0.25">
      <c r="B12" s="33">
        <v>0</v>
      </c>
      <c r="C12" s="34" t="str">
        <f>DOLLAR(B12,0)&amp;" - "&amp;DOLLAR(B13-0.01)</f>
        <v>$0 - $299.99</v>
      </c>
      <c r="D12" s="35">
        <v>0</v>
      </c>
    </row>
    <row r="13" spans="1:5" x14ac:dyDescent="0.25">
      <c r="B13" s="36">
        <v>300</v>
      </c>
      <c r="C13" s="3" t="str">
        <f t="shared" ref="C13:C16" si="0">DOLLAR(B13,0)&amp;" - "&amp;DOLLAR(B14-0.01)</f>
        <v>$300 - $599.99</v>
      </c>
      <c r="D13" s="37">
        <v>2.5000000000000001E-2</v>
      </c>
    </row>
    <row r="14" spans="1:5" x14ac:dyDescent="0.25">
      <c r="B14" s="33">
        <v>600</v>
      </c>
      <c r="C14" s="34" t="str">
        <f t="shared" si="0"/>
        <v>$600 - $999.99</v>
      </c>
      <c r="D14" s="35">
        <v>7.0000000000000007E-2</v>
      </c>
    </row>
    <row r="15" spans="1:5" x14ac:dyDescent="0.25">
      <c r="B15" s="36">
        <v>1000</v>
      </c>
      <c r="C15" s="3" t="str">
        <f t="shared" si="0"/>
        <v>$1,000 - $1,999.99</v>
      </c>
      <c r="D15" s="37">
        <v>0.1</v>
      </c>
    </row>
    <row r="16" spans="1:5" x14ac:dyDescent="0.25">
      <c r="B16" s="33">
        <v>2000</v>
      </c>
      <c r="C16" s="34" t="str">
        <f t="shared" si="0"/>
        <v>$2,000 - $4,999.99</v>
      </c>
      <c r="D16" s="35">
        <v>0.15</v>
      </c>
    </row>
    <row r="17" spans="2:4" x14ac:dyDescent="0.25">
      <c r="B17" s="38">
        <v>5000</v>
      </c>
      <c r="C17" s="39" t="str">
        <f>DOLLAR(B17,0)&amp;" or more"</f>
        <v>$5,000 or more</v>
      </c>
      <c r="D17" s="40">
        <v>0.2</v>
      </c>
    </row>
  </sheetData>
  <pageMargins left="0.7" right="0.7" top="0.75" bottom="0.75" header="0.3" footer="0.3"/>
  <tableParts count="1">
    <tablePart r:id="rId1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CA91A3-52D8-45DE-9683-CF7DAD773428}">
  <sheetPr>
    <tabColor rgb="FF0000FF"/>
  </sheetPr>
  <dimension ref="B2:M27"/>
  <sheetViews>
    <sheetView zoomScale="130" zoomScaleNormal="130" workbookViewId="0">
      <selection activeCell="D14" sqref="D14"/>
    </sheetView>
  </sheetViews>
  <sheetFormatPr defaultRowHeight="15" x14ac:dyDescent="0.25"/>
  <cols>
    <col min="1" max="1" width="2.5703125" customWidth="1"/>
    <col min="2" max="2" width="28.28515625" bestFit="1" customWidth="1"/>
    <col min="3" max="3" width="10.140625" bestFit="1" customWidth="1"/>
    <col min="4" max="4" width="9.28515625" customWidth="1"/>
    <col min="5" max="5" width="13.140625" customWidth="1"/>
    <col min="6" max="6" width="10.140625" customWidth="1"/>
    <col min="7" max="7" width="14.85546875" customWidth="1"/>
    <col min="9" max="9" width="7.42578125" customWidth="1"/>
    <col min="10" max="10" width="10.42578125" customWidth="1"/>
    <col min="11" max="11" width="15.42578125" customWidth="1"/>
  </cols>
  <sheetData>
    <row r="2" spans="2:13" x14ac:dyDescent="0.25">
      <c r="C2" s="121" t="s">
        <v>90</v>
      </c>
      <c r="F2" s="121" t="s">
        <v>93</v>
      </c>
    </row>
    <row r="3" spans="2:13" x14ac:dyDescent="0.25">
      <c r="C3" s="2" t="s">
        <v>85</v>
      </c>
      <c r="D3" s="2" t="s">
        <v>86</v>
      </c>
      <c r="F3" s="2" t="s">
        <v>85</v>
      </c>
      <c r="G3" s="126">
        <v>0</v>
      </c>
      <c r="H3" s="126">
        <v>1500</v>
      </c>
      <c r="I3" s="126">
        <v>2750</v>
      </c>
      <c r="J3" s="126">
        <v>5000</v>
      </c>
    </row>
    <row r="4" spans="2:13" x14ac:dyDescent="0.25">
      <c r="C4" s="126">
        <v>0</v>
      </c>
      <c r="D4" s="127">
        <v>0</v>
      </c>
      <c r="F4" s="2" t="s">
        <v>86</v>
      </c>
      <c r="G4" s="127">
        <v>0</v>
      </c>
      <c r="H4" s="127">
        <v>7.4999999999999997E-2</v>
      </c>
      <c r="I4" s="127">
        <v>0.1</v>
      </c>
      <c r="J4" s="127">
        <v>0.125</v>
      </c>
    </row>
    <row r="5" spans="2:13" x14ac:dyDescent="0.25">
      <c r="C5" s="126">
        <v>1500</v>
      </c>
      <c r="D5" s="127">
        <v>7.4999999999999997E-2</v>
      </c>
    </row>
    <row r="6" spans="2:13" x14ac:dyDescent="0.25">
      <c r="C6" s="126">
        <v>2750</v>
      </c>
      <c r="D6" s="127">
        <v>0.1</v>
      </c>
      <c r="F6" s="121" t="s">
        <v>91</v>
      </c>
      <c r="J6" s="121" t="s">
        <v>92</v>
      </c>
    </row>
    <row r="7" spans="2:13" x14ac:dyDescent="0.25">
      <c r="C7" s="126">
        <v>5000</v>
      </c>
      <c r="D7" s="127">
        <v>0.125</v>
      </c>
      <c r="F7" s="2" t="s">
        <v>85</v>
      </c>
      <c r="G7" s="2" t="s">
        <v>26</v>
      </c>
      <c r="H7" s="2" t="s">
        <v>86</v>
      </c>
      <c r="J7" s="2" t="s">
        <v>85</v>
      </c>
      <c r="K7" s="2" t="s">
        <v>26</v>
      </c>
      <c r="L7" s="2" t="s">
        <v>83</v>
      </c>
      <c r="M7" s="2" t="s">
        <v>86</v>
      </c>
    </row>
    <row r="8" spans="2:13" x14ac:dyDescent="0.25">
      <c r="F8" s="126">
        <v>0</v>
      </c>
      <c r="G8" s="126" t="str">
        <f>FIXED(F8,0)&amp;"-"&amp;FIXED(F9-0.01)</f>
        <v>0-1,499.99</v>
      </c>
      <c r="H8" s="127">
        <v>0</v>
      </c>
      <c r="J8" s="126">
        <v>0</v>
      </c>
      <c r="K8" s="126" t="str">
        <f>FIXED(J8,0)&amp;"-"&amp;FIXED(J9-0.01)</f>
        <v>0-1,499.99</v>
      </c>
      <c r="L8" s="126" t="s">
        <v>87</v>
      </c>
      <c r="M8" s="127">
        <v>0</v>
      </c>
    </row>
    <row r="9" spans="2:13" x14ac:dyDescent="0.25">
      <c r="B9" s="1" t="s">
        <v>94</v>
      </c>
      <c r="F9" s="126">
        <v>1500</v>
      </c>
      <c r="G9" s="126" t="str">
        <f>FIXED(F9,0)&amp;"-"&amp;FIXED(F10-0.01)</f>
        <v>1,500-2,749.99</v>
      </c>
      <c r="H9" s="127">
        <v>7.4999999999999997E-2</v>
      </c>
      <c r="J9" s="126">
        <v>1500</v>
      </c>
      <c r="K9" s="126" t="str">
        <f>FIXED(J9,0)&amp;"-"&amp;FIXED(J10-0.01)</f>
        <v>1,500-2,749.99</v>
      </c>
      <c r="L9" s="126" t="s">
        <v>88</v>
      </c>
      <c r="M9" s="127">
        <v>7.4999999999999997E-2</v>
      </c>
    </row>
    <row r="10" spans="2:13" x14ac:dyDescent="0.25">
      <c r="B10" t="s">
        <v>95</v>
      </c>
      <c r="F10" s="126">
        <v>2750</v>
      </c>
      <c r="G10" s="126" t="str">
        <f>FIXED(F10,0)&amp;" and up"</f>
        <v>2,750 and up</v>
      </c>
      <c r="H10" s="127">
        <v>0.1</v>
      </c>
      <c r="J10" s="126">
        <v>2750</v>
      </c>
      <c r="K10" s="126" t="str">
        <f>FIXED(J10,0)&amp;" and up"</f>
        <v>2,750 and up</v>
      </c>
      <c r="L10" s="126" t="s">
        <v>89</v>
      </c>
      <c r="M10" s="127">
        <v>0.1</v>
      </c>
    </row>
    <row r="11" spans="2:13" x14ac:dyDescent="0.25">
      <c r="B11" t="s">
        <v>96</v>
      </c>
    </row>
    <row r="13" spans="2:13" x14ac:dyDescent="0.25">
      <c r="C13" s="129" t="s">
        <v>84</v>
      </c>
      <c r="D13" s="2" t="s">
        <v>86</v>
      </c>
    </row>
    <row r="14" spans="2:13" x14ac:dyDescent="0.25">
      <c r="B14" s="121" t="s">
        <v>90</v>
      </c>
      <c r="C14" s="3">
        <v>2125</v>
      </c>
      <c r="D14" s="29"/>
      <c r="F14" t="str" cm="1">
        <f t="array" aca="1" ref="F14" ca="1">ShowFormulas(D14:D18)</f>
        <v/>
      </c>
    </row>
    <row r="15" spans="2:13" x14ac:dyDescent="0.25">
      <c r="B15" s="121" t="s">
        <v>93</v>
      </c>
      <c r="C15" s="3">
        <f t="shared" ref="C15:C17" si="0">C14</f>
        <v>2125</v>
      </c>
      <c r="D15" s="29"/>
    </row>
    <row r="16" spans="2:13" x14ac:dyDescent="0.25">
      <c r="B16" s="121" t="s">
        <v>91</v>
      </c>
      <c r="C16" s="3">
        <f t="shared" si="0"/>
        <v>2125</v>
      </c>
      <c r="D16" s="29"/>
    </row>
    <row r="17" spans="2:6" x14ac:dyDescent="0.25">
      <c r="B17" s="121" t="s">
        <v>92</v>
      </c>
      <c r="C17" s="3">
        <f t="shared" si="0"/>
        <v>2125</v>
      </c>
      <c r="D17" s="29"/>
    </row>
    <row r="18" spans="2:6" x14ac:dyDescent="0.25">
      <c r="C18" s="3">
        <f t="shared" ref="C18" si="1">C17</f>
        <v>2125</v>
      </c>
      <c r="D18" s="29"/>
    </row>
    <row r="20" spans="2:6" x14ac:dyDescent="0.25">
      <c r="B20" s="1" t="s">
        <v>97</v>
      </c>
    </row>
    <row r="22" spans="2:6" x14ac:dyDescent="0.25">
      <c r="C22" s="129" t="s">
        <v>84</v>
      </c>
      <c r="D22" s="2" t="s">
        <v>86</v>
      </c>
    </row>
    <row r="23" spans="2:6" x14ac:dyDescent="0.25">
      <c r="B23" s="121" t="s">
        <v>90</v>
      </c>
      <c r="C23" s="3">
        <v>2125</v>
      </c>
      <c r="D23" s="29">
        <f>LOOKUP(C14,C4:D7)</f>
        <v>7.4999999999999997E-2</v>
      </c>
      <c r="F23" t="str" cm="1">
        <f t="array" aca="1" ref="F23:F27" ca="1">ShowFormulas(D23:D27)</f>
        <v>D23: =LOOKUP(C14,C4:D7)</v>
      </c>
    </row>
    <row r="24" spans="2:6" x14ac:dyDescent="0.25">
      <c r="B24" s="121" t="s">
        <v>93</v>
      </c>
      <c r="C24" s="3">
        <f t="shared" ref="C24:C27" si="2">C23</f>
        <v>2125</v>
      </c>
      <c r="D24" s="29">
        <f>LOOKUP(C15,G3:J4)</f>
        <v>7.4999999999999997E-2</v>
      </c>
      <c r="F24" t="str">
        <f ca="1"/>
        <v>D24: =LOOKUP(C15,G3:J4)</v>
      </c>
    </row>
    <row r="25" spans="2:6" x14ac:dyDescent="0.25">
      <c r="B25" s="121" t="s">
        <v>91</v>
      </c>
      <c r="C25" s="3">
        <f t="shared" si="2"/>
        <v>2125</v>
      </c>
      <c r="D25" s="29">
        <f>LOOKUP(C16,F8:H10)</f>
        <v>7.4999999999999997E-2</v>
      </c>
      <c r="F25" t="str">
        <f ca="1"/>
        <v>D25: =LOOKUP(C16,F8:H10)</v>
      </c>
    </row>
    <row r="26" spans="2:6" x14ac:dyDescent="0.25">
      <c r="B26" s="121" t="s">
        <v>92</v>
      </c>
      <c r="C26" s="3">
        <f t="shared" si="2"/>
        <v>2125</v>
      </c>
      <c r="D26" s="29">
        <f>LOOKUP(C17,J8:M10)</f>
        <v>0.1</v>
      </c>
      <c r="F26" t="str">
        <f ca="1"/>
        <v>D26: =LOOKUP(C17,J8:M10)</v>
      </c>
    </row>
    <row r="27" spans="2:6" x14ac:dyDescent="0.25">
      <c r="C27" s="3">
        <f t="shared" si="2"/>
        <v>2125</v>
      </c>
      <c r="D27" s="29">
        <f>LOOKUP(C18,J8:J10,M8:M10)</f>
        <v>7.4999999999999997E-2</v>
      </c>
      <c r="F27" t="str">
        <f ca="1"/>
        <v>D27: =LOOKUP(C18,J8:J10,M8:M10)</v>
      </c>
    </row>
  </sheetData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7BDF57-BE38-496D-8522-A9CBF92CF1CC}">
  <sheetPr>
    <tabColor rgb="FF0000FF"/>
  </sheetPr>
  <dimension ref="A2:G37"/>
  <sheetViews>
    <sheetView zoomScale="115" zoomScaleNormal="115" workbookViewId="0">
      <selection activeCell="F21" sqref="F21"/>
    </sheetView>
  </sheetViews>
  <sheetFormatPr defaultRowHeight="15" x14ac:dyDescent="0.25"/>
  <cols>
    <col min="1" max="1" width="4" bestFit="1" customWidth="1"/>
    <col min="2" max="2" width="11.28515625" customWidth="1"/>
    <col min="3" max="3" width="10.28515625" customWidth="1"/>
    <col min="4" max="4" width="6.28515625" customWidth="1"/>
    <col min="5" max="5" width="15.42578125" customWidth="1"/>
    <col min="6" max="6" width="17.42578125" customWidth="1"/>
    <col min="7" max="7" width="28.42578125" customWidth="1"/>
    <col min="8" max="8" width="7.42578125" customWidth="1"/>
  </cols>
  <sheetData>
    <row r="2" spans="1:7" x14ac:dyDescent="0.25">
      <c r="A2" s="1"/>
      <c r="B2" s="1" t="s">
        <v>99</v>
      </c>
    </row>
    <row r="3" spans="1:7" x14ac:dyDescent="0.25">
      <c r="A3" s="1"/>
      <c r="B3" t="s">
        <v>100</v>
      </c>
    </row>
    <row r="5" spans="1:7" ht="39" x14ac:dyDescent="0.25">
      <c r="B5" s="131" t="s">
        <v>101</v>
      </c>
      <c r="C5" s="131" t="s">
        <v>102</v>
      </c>
      <c r="D5" s="131" t="s">
        <v>86</v>
      </c>
      <c r="E5" s="131" t="s">
        <v>103</v>
      </c>
      <c r="F5" s="131" t="s">
        <v>104</v>
      </c>
      <c r="G5" s="131" t="s">
        <v>105</v>
      </c>
    </row>
    <row r="6" spans="1:7" x14ac:dyDescent="0.25">
      <c r="B6" s="132">
        <v>0</v>
      </c>
      <c r="C6" s="28">
        <f t="shared" ref="C6:C12" si="0">E7</f>
        <v>222</v>
      </c>
      <c r="D6" s="55">
        <v>0</v>
      </c>
      <c r="E6" s="28">
        <v>0</v>
      </c>
      <c r="F6" s="132">
        <v>0</v>
      </c>
      <c r="G6" s="3"/>
    </row>
    <row r="7" spans="1:7" x14ac:dyDescent="0.25">
      <c r="B7" s="132">
        <f t="shared" ref="B7:B13" si="1">E7+0.01</f>
        <v>222.01</v>
      </c>
      <c r="C7" s="28">
        <f t="shared" si="0"/>
        <v>588</v>
      </c>
      <c r="D7" s="55">
        <v>0.1</v>
      </c>
      <c r="E7" s="28">
        <v>222</v>
      </c>
      <c r="F7" s="132">
        <f t="shared" ref="F7:F13" si="2">ROUND((E7-E6)*D6,2)+F6</f>
        <v>0</v>
      </c>
      <c r="G7" s="3" t="str">
        <f>DOLLAR(F7)&amp;" +(TP - "&amp;DOLLAR(C6,0)&amp;") *"&amp;TEXT(D7,"0%")</f>
        <v>$0.00 +(TP - $222) *10%</v>
      </c>
    </row>
    <row r="8" spans="1:7" x14ac:dyDescent="0.25">
      <c r="B8" s="132">
        <f t="shared" si="1"/>
        <v>588.01</v>
      </c>
      <c r="C8" s="28">
        <f t="shared" si="0"/>
        <v>1711</v>
      </c>
      <c r="D8" s="55">
        <v>0.12</v>
      </c>
      <c r="E8" s="28">
        <v>588</v>
      </c>
      <c r="F8" s="132">
        <f t="shared" si="2"/>
        <v>36.6</v>
      </c>
      <c r="G8" s="3" t="str">
        <f t="shared" ref="G8:G13" si="3">DOLLAR(F8)&amp;" +(TP - "&amp;DOLLAR(C7,0)&amp;") *"&amp;TEXT(D8,"0%")</f>
        <v>$36.60 +(TP - $588) *12%</v>
      </c>
    </row>
    <row r="9" spans="1:7" x14ac:dyDescent="0.25">
      <c r="B9" s="132">
        <f t="shared" si="1"/>
        <v>1711.01</v>
      </c>
      <c r="C9" s="28">
        <f t="shared" si="0"/>
        <v>3395</v>
      </c>
      <c r="D9" s="55">
        <v>0.22</v>
      </c>
      <c r="E9" s="28">
        <v>1711</v>
      </c>
      <c r="F9" s="132">
        <f t="shared" si="2"/>
        <v>171.35999999999999</v>
      </c>
      <c r="G9" s="3" t="str">
        <f t="shared" si="3"/>
        <v>$171.36 +(TP - $1,711) *22%</v>
      </c>
    </row>
    <row r="10" spans="1:7" x14ac:dyDescent="0.25">
      <c r="B10" s="132">
        <f t="shared" si="1"/>
        <v>3395.01</v>
      </c>
      <c r="C10" s="28">
        <f t="shared" si="0"/>
        <v>6280</v>
      </c>
      <c r="D10" s="55">
        <v>0.24</v>
      </c>
      <c r="E10" s="28">
        <v>3395</v>
      </c>
      <c r="F10" s="132">
        <f t="shared" si="2"/>
        <v>541.84</v>
      </c>
      <c r="G10" s="3" t="str">
        <f t="shared" si="3"/>
        <v>$541.84 +(TP - $3,395) *24%</v>
      </c>
    </row>
    <row r="11" spans="1:7" x14ac:dyDescent="0.25">
      <c r="B11" s="132">
        <f t="shared" si="1"/>
        <v>6280.01</v>
      </c>
      <c r="C11" s="28">
        <f t="shared" si="0"/>
        <v>7914</v>
      </c>
      <c r="D11" s="55">
        <v>0.32</v>
      </c>
      <c r="E11" s="28">
        <v>6280</v>
      </c>
      <c r="F11" s="132">
        <f t="shared" si="2"/>
        <v>1234.24</v>
      </c>
      <c r="G11" s="3" t="str">
        <f t="shared" si="3"/>
        <v>$1,234.24 +(TP - $6,280) *32%</v>
      </c>
    </row>
    <row r="12" spans="1:7" x14ac:dyDescent="0.25">
      <c r="B12" s="132">
        <f t="shared" si="1"/>
        <v>7914.01</v>
      </c>
      <c r="C12" s="28">
        <f t="shared" si="0"/>
        <v>11761</v>
      </c>
      <c r="D12" s="55">
        <v>0.35</v>
      </c>
      <c r="E12" s="28">
        <v>7914</v>
      </c>
      <c r="F12" s="132">
        <f t="shared" si="2"/>
        <v>1757.12</v>
      </c>
      <c r="G12" s="3" t="str">
        <f t="shared" si="3"/>
        <v>$1,757.12 +(TP - $7,914) *35%</v>
      </c>
    </row>
    <row r="13" spans="1:7" x14ac:dyDescent="0.25">
      <c r="B13" s="132">
        <f t="shared" si="1"/>
        <v>11761.01</v>
      </c>
      <c r="C13" s="28" t="s">
        <v>106</v>
      </c>
      <c r="D13" s="55">
        <v>0.37</v>
      </c>
      <c r="E13" s="28">
        <v>11761</v>
      </c>
      <c r="F13" s="132">
        <f t="shared" si="2"/>
        <v>3103.5699999999997</v>
      </c>
      <c r="G13" s="3" t="str">
        <f t="shared" si="3"/>
        <v>$3,103.57 +(TP - $11,761) *37%</v>
      </c>
    </row>
    <row r="15" spans="1:7" ht="17.25" x14ac:dyDescent="0.3">
      <c r="B15" s="5" t="str">
        <f>"If we make calculation manually: "&amp;DOLLAR(F10)&amp;" + ("&amp;DOLLAR(F20)&amp;" - "&amp;DOLLAR(C9,0)&amp;") * "&amp;TEXT(D10,"0%")&amp;" = "&amp;DOLLAR(LOOKUP(F20,B6:F13)+(F20-LOOKUP(F20,B6:E13))*LOOKUP(F20,B6:D13))</f>
        <v>If we make calculation manually: $541.84 + ($3,690.80 - $3,395) * 24% = $612.83</v>
      </c>
      <c r="C15" s="133"/>
      <c r="D15" s="133"/>
      <c r="E15" s="133"/>
      <c r="F15" s="133"/>
    </row>
    <row r="16" spans="1:7" x14ac:dyDescent="0.25">
      <c r="B16" s="133"/>
      <c r="C16" s="133"/>
      <c r="D16" s="133"/>
      <c r="E16" s="133"/>
      <c r="F16" s="133"/>
    </row>
    <row r="17" spans="2:7" x14ac:dyDescent="0.25">
      <c r="B17" s="134" t="s">
        <v>107</v>
      </c>
      <c r="C17" s="135"/>
      <c r="D17" s="136"/>
      <c r="E17" s="137"/>
      <c r="F17" s="132">
        <v>4010</v>
      </c>
    </row>
    <row r="18" spans="2:7" x14ac:dyDescent="0.25">
      <c r="B18" s="134" t="s">
        <v>108</v>
      </c>
      <c r="C18" s="135"/>
      <c r="D18" s="136"/>
      <c r="E18" s="137"/>
      <c r="F18" s="125">
        <v>79.8</v>
      </c>
    </row>
    <row r="19" spans="2:7" x14ac:dyDescent="0.25">
      <c r="B19" s="134" t="s">
        <v>109</v>
      </c>
      <c r="C19" s="135"/>
      <c r="D19" s="136"/>
      <c r="E19" s="137"/>
      <c r="F19" s="3">
        <v>4</v>
      </c>
    </row>
    <row r="20" spans="2:7" x14ac:dyDescent="0.25">
      <c r="B20" s="134" t="s">
        <v>110</v>
      </c>
      <c r="C20" s="135"/>
      <c r="D20" s="136"/>
      <c r="E20" s="137"/>
      <c r="F20" s="132">
        <f>F17-F18*F19</f>
        <v>3690.8</v>
      </c>
    </row>
    <row r="21" spans="2:7" x14ac:dyDescent="0.25">
      <c r="B21" s="134" t="s">
        <v>111</v>
      </c>
      <c r="C21" s="135"/>
      <c r="D21" s="136"/>
      <c r="E21" s="137"/>
      <c r="F21" s="25"/>
      <c r="G21" s="138" t="str" cm="1">
        <f t="array" aca="1" ref="G21:G23" ca="1">ShowFormulas(F21:F25)</f>
        <v>F22: =(E8-E7)*D7+(E9-E8)*D8+(E10-E9)*D9+(F20-E10)*D10</v>
      </c>
    </row>
    <row r="22" spans="2:7" x14ac:dyDescent="0.25">
      <c r="B22" s="134" t="s">
        <v>111</v>
      </c>
      <c r="C22" s="135"/>
      <c r="D22" s="136"/>
      <c r="E22" s="137"/>
      <c r="F22" s="25">
        <f>(E8-E7)*D7+(E9-E8)*D8+(E10-E9)*D9+(F20-E10)*D10</f>
        <v>612.83200000000011</v>
      </c>
      <c r="G22" s="138" t="str">
        <f ca="1"/>
        <v>F24: =VLOOKUP(F20,B6:F13,5)+(F20-VLOOKUP(F20,B6:F13,4))*VLOOKUP(F20,B6:F13,3)</v>
      </c>
    </row>
    <row r="23" spans="2:7" x14ac:dyDescent="0.25">
      <c r="B23" s="134" t="s">
        <v>111</v>
      </c>
      <c r="C23" s="135"/>
      <c r="D23" s="136"/>
      <c r="E23" s="137"/>
      <c r="F23" s="25"/>
      <c r="G23" s="138" t="str">
        <f ca="1"/>
        <v>F25: =XLOOKUP(F20,B6:B13,F6:F13,,-1)+(F20-XLOOKUP(F20,B6:B13,E6:E13,,-1))*XLOOKUP(F20,B6:B13,D6:D13,,-1)</v>
      </c>
    </row>
    <row r="24" spans="2:7" x14ac:dyDescent="0.25">
      <c r="B24" s="134" t="s">
        <v>111</v>
      </c>
      <c r="C24" s="135"/>
      <c r="D24" s="136"/>
      <c r="E24" s="137"/>
      <c r="F24" s="25">
        <f>VLOOKUP(F20,B6:F13,5)+(F20-VLOOKUP(F20,B6:F13,4))*VLOOKUP(F20,B6:F13,3)</f>
        <v>612.83200000000011</v>
      </c>
      <c r="G24" s="138"/>
    </row>
    <row r="25" spans="2:7" x14ac:dyDescent="0.25">
      <c r="B25" s="134" t="s">
        <v>111</v>
      </c>
      <c r="C25" s="135"/>
      <c r="D25" s="136"/>
      <c r="E25" s="137"/>
      <c r="F25" s="25">
        <f>_xlfn.XLOOKUP(F20,B6:B13,F6:F13,,-1)+(F20-_xlfn.XLOOKUP(F20,B6:B13,E6:E13,,-1))*_xlfn.XLOOKUP(F20,B6:B13,D6:D13,,-1)</f>
        <v>612.83200000000011</v>
      </c>
      <c r="G25" s="138"/>
    </row>
    <row r="27" spans="2:7" x14ac:dyDescent="0.25">
      <c r="B27" s="1" t="s">
        <v>73</v>
      </c>
    </row>
    <row r="29" spans="2:7" x14ac:dyDescent="0.25">
      <c r="B29" s="134" t="s">
        <v>107</v>
      </c>
      <c r="C29" s="135"/>
      <c r="D29" s="136"/>
      <c r="E29" s="137"/>
      <c r="F29" s="132">
        <v>4010</v>
      </c>
    </row>
    <row r="30" spans="2:7" x14ac:dyDescent="0.25">
      <c r="B30" s="134" t="s">
        <v>108</v>
      </c>
      <c r="C30" s="135"/>
      <c r="D30" s="136"/>
      <c r="E30" s="137"/>
      <c r="F30" s="125">
        <v>79.8</v>
      </c>
    </row>
    <row r="31" spans="2:7" x14ac:dyDescent="0.25">
      <c r="B31" s="134" t="s">
        <v>109</v>
      </c>
      <c r="C31" s="135"/>
      <c r="D31" s="136"/>
      <c r="E31" s="137"/>
      <c r="F31" s="3">
        <v>4</v>
      </c>
    </row>
    <row r="32" spans="2:7" x14ac:dyDescent="0.25">
      <c r="B32" s="134" t="s">
        <v>110</v>
      </c>
      <c r="C32" s="135"/>
      <c r="D32" s="136"/>
      <c r="E32" s="137"/>
      <c r="F32" s="132">
        <f>F29-F30*F31</f>
        <v>3690.8</v>
      </c>
    </row>
    <row r="33" spans="2:7" x14ac:dyDescent="0.25">
      <c r="B33" s="134" t="s">
        <v>111</v>
      </c>
      <c r="C33" s="135"/>
      <c r="D33" s="136"/>
      <c r="E33" s="137"/>
      <c r="F33" s="25">
        <f>LOOKUP(F20,B6:F13)+(F20-LOOKUP(F20,B6:E13))*LOOKUP(F20,B6:D13)</f>
        <v>612.83200000000011</v>
      </c>
      <c r="G33" s="138" t="str" cm="1">
        <f t="array" aca="1" ref="G33:G37" ca="1">ShowFormulas(F33:F37)</f>
        <v>F33: =LOOKUP(F20,B6:F13)+(F20-LOOKUP(F20,B6:E13))*LOOKUP(F20,B6:D13)</v>
      </c>
    </row>
    <row r="34" spans="2:7" x14ac:dyDescent="0.25">
      <c r="B34" s="134" t="s">
        <v>111</v>
      </c>
      <c r="C34" s="135"/>
      <c r="D34" s="136"/>
      <c r="E34" s="137"/>
      <c r="F34" s="25">
        <f>(E8-E7)*D7+(E9-E8)*D8+(E10-E9)*D9+(F20-E10)*D10</f>
        <v>612.83200000000011</v>
      </c>
      <c r="G34" s="138" t="str">
        <f ca="1"/>
        <v>F34: =(E8-E7)*D7+(E9-E8)*D8+(E10-E9)*D9+(F20-E10)*D10</v>
      </c>
    </row>
    <row r="35" spans="2:7" x14ac:dyDescent="0.25">
      <c r="B35" s="134" t="s">
        <v>111</v>
      </c>
      <c r="C35" s="135"/>
      <c r="D35" s="136"/>
      <c r="E35" s="137"/>
      <c r="F35" s="25">
        <f>F10+(F20-E10)*D10</f>
        <v>612.83200000000011</v>
      </c>
      <c r="G35" s="138" t="str">
        <f ca="1"/>
        <v>F35: =F10+(F20-E10)*D10</v>
      </c>
    </row>
    <row r="36" spans="2:7" x14ac:dyDescent="0.25">
      <c r="B36" s="134" t="s">
        <v>111</v>
      </c>
      <c r="C36" s="135"/>
      <c r="D36" s="136"/>
      <c r="E36" s="137"/>
      <c r="F36" s="25">
        <f>VLOOKUP(F20,B6:F13,5)+(F20-VLOOKUP(F20,B6:F13,4))*VLOOKUP(F20,B6:F13,3)</f>
        <v>612.83200000000011</v>
      </c>
      <c r="G36" s="138" t="str">
        <f ca="1"/>
        <v>F36: =VLOOKUP(F20,B6:F13,5)+(F20-VLOOKUP(F20,B6:F13,4))*VLOOKUP(F20,B6:F13,3)</v>
      </c>
    </row>
    <row r="37" spans="2:7" x14ac:dyDescent="0.25">
      <c r="B37" s="134" t="s">
        <v>111</v>
      </c>
      <c r="C37" s="135"/>
      <c r="D37" s="136"/>
      <c r="E37" s="137"/>
      <c r="F37" s="25">
        <f>_xlfn.XLOOKUP(F20,B6:B13,F6:F13,,-1)+(F20-_xlfn.XLOOKUP(F20,B6:B13,E6:E13,,-1))*_xlfn.XLOOKUP(F20,B6:B13,D6:D13,,-1)</f>
        <v>612.83200000000011</v>
      </c>
      <c r="G37" s="138" t="str">
        <f ca="1"/>
        <v>F37: =XLOOKUP(F20,B6:B13,F6:F13,,-1)+(F20-XLOOKUP(F20,B6:B13,E6:E13,,-1))*XLOOKUP(F20,B6:B13,D6:D13,,-1)</v>
      </c>
    </row>
  </sheetData>
  <conditionalFormatting sqref="B6:G13">
    <cfRule type="expression" dxfId="1" priority="1">
      <formula>LOOKUP($F$20,$B$6:$B$13)=$B6</formula>
    </cfRule>
  </conditionalFormatting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75CC65-771F-4BA7-8DEF-2E78A0671E65}">
  <sheetPr>
    <tabColor rgb="FF0000FF"/>
  </sheetPr>
  <dimension ref="B2:L181"/>
  <sheetViews>
    <sheetView zoomScale="130" zoomScaleNormal="130" workbookViewId="0">
      <selection activeCell="H10" sqref="H10"/>
    </sheetView>
  </sheetViews>
  <sheetFormatPr defaultRowHeight="15" x14ac:dyDescent="0.25"/>
  <cols>
    <col min="1" max="1" width="2.7109375" customWidth="1"/>
    <col min="2" max="2" width="11" bestFit="1" customWidth="1"/>
    <col min="3" max="3" width="10.7109375" bestFit="1" customWidth="1"/>
    <col min="4" max="4" width="9.28515625" bestFit="1" customWidth="1"/>
    <col min="5" max="5" width="14.5703125" customWidth="1"/>
    <col min="6" max="6" width="4.5703125" customWidth="1"/>
    <col min="7" max="8" width="19.140625" customWidth="1"/>
    <col min="10" max="11" width="10.7109375" customWidth="1"/>
    <col min="12" max="12" width="14.28515625" bestFit="1" customWidth="1"/>
  </cols>
  <sheetData>
    <row r="2" spans="2:12" ht="15.75" x14ac:dyDescent="0.25">
      <c r="B2" s="6" t="s">
        <v>9</v>
      </c>
      <c r="C2" s="7"/>
      <c r="D2" s="8"/>
      <c r="E2" s="8"/>
      <c r="F2" s="8"/>
      <c r="G2" s="8"/>
      <c r="H2" s="8"/>
      <c r="I2" s="7"/>
      <c r="J2" s="7"/>
      <c r="K2" s="9"/>
      <c r="L2" s="10"/>
    </row>
    <row r="3" spans="2:12" ht="15.75" x14ac:dyDescent="0.25">
      <c r="B3" s="11" t="s">
        <v>10</v>
      </c>
      <c r="C3" s="12"/>
      <c r="D3" s="13"/>
      <c r="E3" s="13"/>
      <c r="F3" s="13"/>
      <c r="G3" s="13"/>
      <c r="H3" s="13"/>
      <c r="I3" s="12"/>
      <c r="J3" s="12"/>
      <c r="K3" s="14"/>
      <c r="L3" s="10"/>
    </row>
    <row r="4" spans="2:12" ht="15.75" x14ac:dyDescent="0.25">
      <c r="B4" s="15" t="s">
        <v>72</v>
      </c>
      <c r="C4" s="16"/>
      <c r="D4" s="17"/>
      <c r="E4" s="17"/>
      <c r="F4" s="17"/>
      <c r="G4" s="17"/>
      <c r="H4" s="17"/>
      <c r="I4" s="16"/>
      <c r="J4" s="16"/>
      <c r="K4" s="18"/>
      <c r="L4" s="10"/>
    </row>
    <row r="5" spans="2:12" ht="15.75" x14ac:dyDescent="0.25">
      <c r="B5" s="10"/>
      <c r="C5" s="10"/>
      <c r="I5" s="10"/>
      <c r="J5" s="10"/>
      <c r="K5" s="10"/>
      <c r="L5" s="10"/>
    </row>
    <row r="6" spans="2:12" ht="15.75" x14ac:dyDescent="0.25">
      <c r="B6" s="19" t="s">
        <v>46</v>
      </c>
      <c r="C6" s="10"/>
      <c r="I6" s="10"/>
      <c r="K6" s="10"/>
      <c r="L6" s="10"/>
    </row>
    <row r="7" spans="2:12" ht="15.75" x14ac:dyDescent="0.25">
      <c r="B7" s="19" t="s">
        <v>47</v>
      </c>
      <c r="C7" s="10"/>
      <c r="G7" s="1" t="s">
        <v>48</v>
      </c>
      <c r="I7" s="10"/>
      <c r="J7" s="19" t="s">
        <v>11</v>
      </c>
      <c r="K7" s="10"/>
      <c r="L7" s="10"/>
    </row>
    <row r="8" spans="2:12" ht="15.75" x14ac:dyDescent="0.25">
      <c r="B8" s="19"/>
      <c r="C8" s="10"/>
      <c r="I8" s="10"/>
      <c r="J8" s="20"/>
      <c r="K8" s="10"/>
      <c r="L8" s="10"/>
    </row>
    <row r="9" spans="2:12" ht="31.5" x14ac:dyDescent="0.25">
      <c r="B9" s="21" t="s">
        <v>12</v>
      </c>
      <c r="C9" s="22" t="s">
        <v>13</v>
      </c>
      <c r="D9" s="22" t="s">
        <v>14</v>
      </c>
      <c r="E9" s="22" t="s">
        <v>15</v>
      </c>
      <c r="G9" s="22" t="s">
        <v>16</v>
      </c>
      <c r="H9" s="22" t="s">
        <v>17</v>
      </c>
      <c r="I9" s="10"/>
      <c r="J9" s="21" t="s">
        <v>18</v>
      </c>
      <c r="K9" s="21" t="s">
        <v>19</v>
      </c>
      <c r="L9" s="22" t="s">
        <v>20</v>
      </c>
    </row>
    <row r="10" spans="2:12" ht="15.75" x14ac:dyDescent="0.25">
      <c r="B10" s="23">
        <v>45916</v>
      </c>
      <c r="C10" s="24">
        <v>540</v>
      </c>
      <c r="D10" s="25" cm="1">
        <f t="array" ref="D10:D181">_xlfn.XLOOKUP(C10:C181,J10:J13,L10:L13,,-1)</f>
        <v>168</v>
      </c>
      <c r="E10" s="25" cm="1">
        <f t="array" ref="E10:E181">C10:C181*_xlfn.ANCHORARRAY(D10)</f>
        <v>90720</v>
      </c>
      <c r="G10" s="25">
        <f>SUM(E10:E181)</f>
        <v>11852436</v>
      </c>
      <c r="H10" s="25"/>
      <c r="I10" s="10"/>
      <c r="J10" s="24">
        <v>0</v>
      </c>
      <c r="K10" s="24">
        <v>143</v>
      </c>
      <c r="L10" s="26">
        <v>198</v>
      </c>
    </row>
    <row r="11" spans="2:12" ht="15.75" x14ac:dyDescent="0.25">
      <c r="B11" s="23">
        <v>45915</v>
      </c>
      <c r="C11" s="24">
        <v>360</v>
      </c>
      <c r="D11" s="25">
        <v>168</v>
      </c>
      <c r="E11" s="25">
        <v>60480</v>
      </c>
      <c r="G11" s="25" cm="1">
        <f t="array" ref="G11">SUMPRODUCT(_xlfn.XLOOKUP(C10:C181,J10:J13,L10:L13,,-1),C10:C181)</f>
        <v>11852436</v>
      </c>
      <c r="I11" s="10"/>
      <c r="J11" s="24">
        <v>144</v>
      </c>
      <c r="K11" s="24">
        <v>288</v>
      </c>
      <c r="L11" s="26">
        <v>187</v>
      </c>
    </row>
    <row r="12" spans="2:12" ht="15.75" x14ac:dyDescent="0.25">
      <c r="B12" s="23">
        <v>45916</v>
      </c>
      <c r="C12" s="24">
        <v>12</v>
      </c>
      <c r="D12" s="25">
        <v>198</v>
      </c>
      <c r="E12" s="25">
        <v>2376</v>
      </c>
      <c r="I12" s="10"/>
      <c r="J12" s="24">
        <v>289</v>
      </c>
      <c r="K12" s="24">
        <v>577</v>
      </c>
      <c r="L12" s="26">
        <v>168</v>
      </c>
    </row>
    <row r="13" spans="2:12" ht="15.75" x14ac:dyDescent="0.25">
      <c r="B13" s="23">
        <v>45915</v>
      </c>
      <c r="C13" s="24">
        <v>468</v>
      </c>
      <c r="D13" s="25">
        <v>168</v>
      </c>
      <c r="E13" s="25">
        <v>78624</v>
      </c>
      <c r="I13" s="10"/>
      <c r="J13" s="24">
        <v>578</v>
      </c>
      <c r="K13" s="24" t="s">
        <v>21</v>
      </c>
      <c r="L13" s="26">
        <v>152</v>
      </c>
    </row>
    <row r="14" spans="2:12" ht="15.75" x14ac:dyDescent="0.25">
      <c r="B14" s="23">
        <v>45917</v>
      </c>
      <c r="C14" s="24">
        <v>48</v>
      </c>
      <c r="D14" s="25">
        <v>198</v>
      </c>
      <c r="E14" s="25">
        <v>9504</v>
      </c>
      <c r="I14" s="10"/>
      <c r="J14" s="20"/>
      <c r="K14" s="20"/>
      <c r="L14" s="20"/>
    </row>
    <row r="15" spans="2:12" ht="15.75" x14ac:dyDescent="0.25">
      <c r="B15" s="23">
        <v>45918</v>
      </c>
      <c r="C15" s="24">
        <v>84</v>
      </c>
      <c r="D15" s="25">
        <v>198</v>
      </c>
      <c r="E15" s="25">
        <v>16632</v>
      </c>
      <c r="G15" s="1" t="s">
        <v>29</v>
      </c>
      <c r="I15" s="10"/>
      <c r="J15" s="20"/>
      <c r="K15" s="20"/>
      <c r="L15" s="20"/>
    </row>
    <row r="16" spans="2:12" ht="15.75" x14ac:dyDescent="0.25">
      <c r="B16" s="23">
        <v>45917</v>
      </c>
      <c r="C16" s="24">
        <v>540</v>
      </c>
      <c r="D16" s="25">
        <v>168</v>
      </c>
      <c r="E16" s="25">
        <v>90720</v>
      </c>
      <c r="G16" t="str" cm="1">
        <f t="array" aca="1" ref="G16:G18" ca="1">ShowFormulas(D10:G10)</f>
        <v>D10: =XLOOKUP(C10:C181,J10:J13,L10:L13,,-1)</v>
      </c>
      <c r="I16" s="10"/>
      <c r="J16" s="10"/>
      <c r="K16" s="10"/>
      <c r="L16" s="10"/>
    </row>
    <row r="17" spans="2:12" ht="15.75" x14ac:dyDescent="0.25">
      <c r="B17" s="23">
        <v>45918</v>
      </c>
      <c r="C17" s="24">
        <v>492</v>
      </c>
      <c r="D17" s="25">
        <v>168</v>
      </c>
      <c r="E17" s="25">
        <v>82656</v>
      </c>
      <c r="G17" t="str">
        <f ca="1"/>
        <v>E10: =C10:C181*D10#</v>
      </c>
      <c r="I17" s="10"/>
      <c r="J17" s="10"/>
      <c r="K17" s="10"/>
      <c r="L17" s="10"/>
    </row>
    <row r="18" spans="2:12" ht="15.75" x14ac:dyDescent="0.25">
      <c r="B18" s="23">
        <v>45918</v>
      </c>
      <c r="C18" s="24">
        <v>204</v>
      </c>
      <c r="D18" s="25">
        <v>187</v>
      </c>
      <c r="E18" s="25">
        <v>38148</v>
      </c>
      <c r="G18" t="str">
        <f ca="1"/>
        <v>G10: =SUM(E10:E181)</v>
      </c>
      <c r="I18" s="10"/>
      <c r="J18" s="10"/>
      <c r="K18" s="10"/>
      <c r="L18" s="10"/>
    </row>
    <row r="19" spans="2:12" ht="15.75" x14ac:dyDescent="0.25">
      <c r="B19" s="23">
        <v>45915</v>
      </c>
      <c r="C19" s="24">
        <v>408</v>
      </c>
      <c r="D19" s="25">
        <v>168</v>
      </c>
      <c r="E19" s="25">
        <v>68544</v>
      </c>
      <c r="I19" s="10"/>
      <c r="J19" s="10"/>
      <c r="K19" s="10"/>
      <c r="L19" s="10"/>
    </row>
    <row r="20" spans="2:12" ht="15.75" x14ac:dyDescent="0.25">
      <c r="B20" s="23">
        <v>45917</v>
      </c>
      <c r="C20" s="24">
        <v>780</v>
      </c>
      <c r="D20" s="25">
        <v>152</v>
      </c>
      <c r="E20" s="25">
        <v>118560</v>
      </c>
      <c r="I20" s="10"/>
      <c r="J20" s="10"/>
      <c r="K20" s="10"/>
      <c r="L20" s="10"/>
    </row>
    <row r="21" spans="2:12" ht="15.75" x14ac:dyDescent="0.25">
      <c r="B21" s="23">
        <v>45916</v>
      </c>
      <c r="C21" s="24">
        <v>444</v>
      </c>
      <c r="D21" s="25">
        <v>168</v>
      </c>
      <c r="E21" s="25">
        <v>74592</v>
      </c>
      <c r="G21" t="str" cm="1">
        <f t="array" aca="1" ref="G21" ca="1">ShowFormulas(H13)</f>
        <v/>
      </c>
      <c r="J21" s="10"/>
      <c r="K21" s="10"/>
      <c r="L21" s="10"/>
    </row>
    <row r="22" spans="2:12" ht="15.75" x14ac:dyDescent="0.25">
      <c r="B22" s="23">
        <v>45915</v>
      </c>
      <c r="C22" s="24">
        <v>432</v>
      </c>
      <c r="D22" s="25">
        <v>168</v>
      </c>
      <c r="E22" s="25">
        <v>72576</v>
      </c>
      <c r="G22" s="1"/>
      <c r="H22" s="1" t="s">
        <v>28</v>
      </c>
      <c r="J22" s="10"/>
      <c r="K22" s="10"/>
      <c r="L22" s="10"/>
    </row>
    <row r="23" spans="2:12" ht="15.75" x14ac:dyDescent="0.25">
      <c r="B23" s="23">
        <v>45916</v>
      </c>
      <c r="C23" s="24">
        <v>456</v>
      </c>
      <c r="D23" s="25">
        <v>168</v>
      </c>
      <c r="E23" s="25">
        <v>76608</v>
      </c>
      <c r="G23" t="str" cm="1">
        <f t="array" aca="1" ref="G23" ca="1">ShowFormulas(G11)</f>
        <v>G11: =SUMPRODUCT(XLOOKUP(C10:C181,J10:J13,L10:L13,,-1),C10:C181)</v>
      </c>
      <c r="J23" s="10"/>
      <c r="K23" s="10"/>
      <c r="L23" s="10"/>
    </row>
    <row r="24" spans="2:12" ht="15.75" x14ac:dyDescent="0.25">
      <c r="B24" s="23">
        <v>45916</v>
      </c>
      <c r="C24" s="24">
        <v>768</v>
      </c>
      <c r="D24" s="25">
        <v>152</v>
      </c>
      <c r="E24" s="25">
        <v>116736</v>
      </c>
      <c r="I24" s="10"/>
      <c r="J24" s="10"/>
      <c r="K24" s="10"/>
      <c r="L24" s="10"/>
    </row>
    <row r="25" spans="2:12" ht="15.75" x14ac:dyDescent="0.25">
      <c r="B25" s="23">
        <v>45917</v>
      </c>
      <c r="C25" s="24">
        <v>528</v>
      </c>
      <c r="D25" s="25">
        <v>168</v>
      </c>
      <c r="E25" s="25">
        <v>88704</v>
      </c>
      <c r="F25" s="10"/>
      <c r="I25" s="10"/>
      <c r="J25" s="10"/>
      <c r="K25" s="10"/>
      <c r="L25" s="10"/>
    </row>
    <row r="26" spans="2:12" ht="15.75" x14ac:dyDescent="0.25">
      <c r="B26" s="23">
        <v>45915</v>
      </c>
      <c r="C26" s="24">
        <v>624</v>
      </c>
      <c r="D26" s="25">
        <v>152</v>
      </c>
      <c r="E26" s="25">
        <v>94848</v>
      </c>
      <c r="F26" s="10"/>
      <c r="I26" s="10"/>
      <c r="J26" s="10"/>
      <c r="K26" s="10"/>
      <c r="L26" s="10"/>
    </row>
    <row r="27" spans="2:12" ht="15.75" x14ac:dyDescent="0.25">
      <c r="B27" s="23">
        <v>45917</v>
      </c>
      <c r="C27" s="24">
        <v>372</v>
      </c>
      <c r="D27" s="25">
        <v>168</v>
      </c>
      <c r="E27" s="25">
        <v>62496</v>
      </c>
      <c r="F27" s="10"/>
      <c r="I27" s="10"/>
      <c r="J27" s="10"/>
      <c r="K27" s="10"/>
      <c r="L27" s="10"/>
    </row>
    <row r="28" spans="2:12" ht="15.75" x14ac:dyDescent="0.25">
      <c r="B28" s="23">
        <v>45918</v>
      </c>
      <c r="C28" s="24">
        <v>588</v>
      </c>
      <c r="D28" s="25">
        <v>152</v>
      </c>
      <c r="E28" s="25">
        <v>89376</v>
      </c>
      <c r="F28" s="10"/>
      <c r="I28" s="10"/>
      <c r="J28" s="10"/>
      <c r="K28" s="10"/>
      <c r="L28" s="10"/>
    </row>
    <row r="29" spans="2:12" ht="15.75" x14ac:dyDescent="0.25">
      <c r="B29" s="23">
        <v>45915</v>
      </c>
      <c r="C29" s="24">
        <v>504</v>
      </c>
      <c r="D29" s="25">
        <v>168</v>
      </c>
      <c r="E29" s="25">
        <v>84672</v>
      </c>
      <c r="F29" s="10"/>
      <c r="I29" s="10"/>
      <c r="J29" s="10"/>
      <c r="K29" s="10"/>
      <c r="L29" s="10"/>
    </row>
    <row r="30" spans="2:12" ht="15.75" x14ac:dyDescent="0.25">
      <c r="B30" s="23">
        <v>45916</v>
      </c>
      <c r="C30" s="24">
        <v>504</v>
      </c>
      <c r="D30" s="25">
        <v>168</v>
      </c>
      <c r="E30" s="25">
        <v>84672</v>
      </c>
      <c r="F30" s="10"/>
      <c r="I30" s="10"/>
      <c r="J30" s="10"/>
      <c r="K30" s="10"/>
      <c r="L30" s="10"/>
    </row>
    <row r="31" spans="2:12" ht="15.75" x14ac:dyDescent="0.25">
      <c r="B31" s="23">
        <v>45918</v>
      </c>
      <c r="C31" s="24">
        <v>660</v>
      </c>
      <c r="D31" s="25">
        <v>152</v>
      </c>
      <c r="E31" s="25">
        <v>100320</v>
      </c>
      <c r="F31" s="10"/>
      <c r="I31" s="10"/>
      <c r="J31" s="10"/>
      <c r="K31" s="10"/>
      <c r="L31" s="10"/>
    </row>
    <row r="32" spans="2:12" ht="15.75" x14ac:dyDescent="0.25">
      <c r="B32" s="23">
        <v>45916</v>
      </c>
      <c r="C32" s="24">
        <v>468</v>
      </c>
      <c r="D32" s="25">
        <v>168</v>
      </c>
      <c r="E32" s="25">
        <v>78624</v>
      </c>
      <c r="F32" s="10"/>
      <c r="I32" s="10"/>
      <c r="J32" s="10"/>
      <c r="K32" s="10"/>
      <c r="L32" s="10"/>
    </row>
    <row r="33" spans="2:12" ht="15.75" x14ac:dyDescent="0.25">
      <c r="B33" s="23">
        <v>45918</v>
      </c>
      <c r="C33" s="24">
        <v>492</v>
      </c>
      <c r="D33" s="25">
        <v>168</v>
      </c>
      <c r="E33" s="25">
        <v>82656</v>
      </c>
      <c r="F33" s="10"/>
      <c r="I33" s="10"/>
      <c r="J33" s="10"/>
      <c r="K33" s="10"/>
      <c r="L33" s="10"/>
    </row>
    <row r="34" spans="2:12" ht="15.75" x14ac:dyDescent="0.25">
      <c r="B34" s="23">
        <v>45918</v>
      </c>
      <c r="C34" s="24">
        <v>204</v>
      </c>
      <c r="D34" s="25">
        <v>187</v>
      </c>
      <c r="E34" s="25">
        <v>38148</v>
      </c>
      <c r="F34" s="10"/>
      <c r="I34" s="10"/>
      <c r="J34" s="10"/>
      <c r="K34" s="10"/>
      <c r="L34" s="10"/>
    </row>
    <row r="35" spans="2:12" ht="15.75" x14ac:dyDescent="0.25">
      <c r="B35" s="23">
        <v>45915</v>
      </c>
      <c r="C35" s="24">
        <v>168</v>
      </c>
      <c r="D35" s="25">
        <v>187</v>
      </c>
      <c r="E35" s="25">
        <v>31416</v>
      </c>
      <c r="F35" s="10"/>
      <c r="I35" s="10"/>
      <c r="J35" s="10"/>
      <c r="K35" s="10"/>
      <c r="L35" s="10"/>
    </row>
    <row r="36" spans="2:12" ht="15.75" x14ac:dyDescent="0.25">
      <c r="B36" s="23">
        <v>45917</v>
      </c>
      <c r="C36" s="24">
        <v>84</v>
      </c>
      <c r="D36" s="25">
        <v>198</v>
      </c>
      <c r="E36" s="25">
        <v>16632</v>
      </c>
      <c r="F36" s="10"/>
      <c r="I36" s="10"/>
      <c r="J36" s="10"/>
      <c r="K36" s="10"/>
      <c r="L36" s="10"/>
    </row>
    <row r="37" spans="2:12" ht="15.75" x14ac:dyDescent="0.25">
      <c r="B37" s="23">
        <v>45917</v>
      </c>
      <c r="C37" s="24">
        <v>588</v>
      </c>
      <c r="D37" s="25">
        <v>152</v>
      </c>
      <c r="E37" s="25">
        <v>89376</v>
      </c>
      <c r="F37" s="10"/>
      <c r="I37" s="10"/>
      <c r="J37" s="10"/>
      <c r="K37" s="10"/>
      <c r="L37" s="10"/>
    </row>
    <row r="38" spans="2:12" ht="15.75" x14ac:dyDescent="0.25">
      <c r="B38" s="23">
        <v>45915</v>
      </c>
      <c r="C38" s="24">
        <v>240</v>
      </c>
      <c r="D38" s="25">
        <v>187</v>
      </c>
      <c r="E38" s="25">
        <v>44880</v>
      </c>
      <c r="F38" s="10"/>
      <c r="I38" s="10"/>
      <c r="J38" s="10"/>
      <c r="K38" s="10"/>
      <c r="L38" s="10"/>
    </row>
    <row r="39" spans="2:12" ht="15.75" x14ac:dyDescent="0.25">
      <c r="B39" s="23">
        <v>45918</v>
      </c>
      <c r="C39" s="24">
        <v>696</v>
      </c>
      <c r="D39" s="25">
        <v>152</v>
      </c>
      <c r="E39" s="25">
        <v>105792</v>
      </c>
      <c r="F39" s="10"/>
      <c r="I39" s="10"/>
      <c r="J39" s="10"/>
      <c r="K39" s="10"/>
      <c r="L39" s="10"/>
    </row>
    <row r="40" spans="2:12" ht="15.75" x14ac:dyDescent="0.25">
      <c r="B40" s="23">
        <v>45915</v>
      </c>
      <c r="C40" s="24">
        <v>360</v>
      </c>
      <c r="D40" s="25">
        <v>168</v>
      </c>
      <c r="E40" s="25">
        <v>60480</v>
      </c>
      <c r="F40" s="10"/>
      <c r="I40" s="10"/>
      <c r="J40" s="10"/>
      <c r="K40" s="10"/>
      <c r="L40" s="10"/>
    </row>
    <row r="41" spans="2:12" ht="15.75" x14ac:dyDescent="0.25">
      <c r="B41" s="23">
        <v>45915</v>
      </c>
      <c r="C41" s="24">
        <v>264</v>
      </c>
      <c r="D41" s="25">
        <v>187</v>
      </c>
      <c r="E41" s="25">
        <v>49368</v>
      </c>
      <c r="F41" s="10"/>
      <c r="I41" s="10"/>
      <c r="J41" s="10"/>
      <c r="K41" s="10"/>
      <c r="L41" s="10"/>
    </row>
    <row r="42" spans="2:12" ht="15.75" x14ac:dyDescent="0.25">
      <c r="B42" s="23">
        <v>45915</v>
      </c>
      <c r="C42" s="24">
        <v>612</v>
      </c>
      <c r="D42" s="25">
        <v>152</v>
      </c>
      <c r="E42" s="25">
        <v>93024</v>
      </c>
      <c r="F42" s="10"/>
      <c r="I42" s="10"/>
      <c r="J42" s="10"/>
      <c r="K42" s="10"/>
      <c r="L42" s="10"/>
    </row>
    <row r="43" spans="2:12" ht="15.75" x14ac:dyDescent="0.25">
      <c r="B43" s="23">
        <v>45916</v>
      </c>
      <c r="C43" s="24">
        <v>792</v>
      </c>
      <c r="D43" s="25">
        <v>152</v>
      </c>
      <c r="E43" s="25">
        <v>120384</v>
      </c>
      <c r="F43" s="10"/>
      <c r="I43" s="10"/>
      <c r="J43" s="10"/>
      <c r="K43" s="10"/>
      <c r="L43" s="10"/>
    </row>
    <row r="44" spans="2:12" ht="15.75" x14ac:dyDescent="0.25">
      <c r="B44" s="23">
        <v>45918</v>
      </c>
      <c r="C44" s="24">
        <v>12</v>
      </c>
      <c r="D44" s="25">
        <v>198</v>
      </c>
      <c r="E44" s="25">
        <v>2376</v>
      </c>
      <c r="F44" s="10"/>
      <c r="I44" s="10"/>
      <c r="J44" s="10"/>
      <c r="K44" s="10"/>
      <c r="L44" s="10"/>
    </row>
    <row r="45" spans="2:12" ht="15.75" x14ac:dyDescent="0.25">
      <c r="B45" s="23">
        <v>45918</v>
      </c>
      <c r="C45" s="24">
        <v>324</v>
      </c>
      <c r="D45" s="25">
        <v>168</v>
      </c>
      <c r="E45" s="25">
        <v>54432</v>
      </c>
      <c r="F45" s="10"/>
      <c r="I45" s="10"/>
      <c r="J45" s="10"/>
      <c r="K45" s="10"/>
      <c r="L45" s="10"/>
    </row>
    <row r="46" spans="2:12" ht="15.75" x14ac:dyDescent="0.25">
      <c r="B46" s="23">
        <v>45915</v>
      </c>
      <c r="C46" s="24">
        <v>324</v>
      </c>
      <c r="D46" s="25">
        <v>168</v>
      </c>
      <c r="E46" s="25">
        <v>54432</v>
      </c>
      <c r="F46" s="10"/>
      <c r="I46" s="10"/>
      <c r="J46" s="10"/>
      <c r="K46" s="10"/>
      <c r="L46" s="10"/>
    </row>
    <row r="47" spans="2:12" ht="15.75" x14ac:dyDescent="0.25">
      <c r="B47" s="23">
        <v>45915</v>
      </c>
      <c r="C47" s="24">
        <v>588</v>
      </c>
      <c r="D47" s="25">
        <v>152</v>
      </c>
      <c r="E47" s="25">
        <v>89376</v>
      </c>
      <c r="F47" s="10"/>
      <c r="I47" s="10"/>
      <c r="J47" s="10"/>
      <c r="K47" s="10"/>
      <c r="L47" s="10"/>
    </row>
    <row r="48" spans="2:12" ht="15.75" x14ac:dyDescent="0.25">
      <c r="B48" s="23">
        <v>45917</v>
      </c>
      <c r="C48" s="24">
        <v>492</v>
      </c>
      <c r="D48" s="25">
        <v>168</v>
      </c>
      <c r="E48" s="25">
        <v>82656</v>
      </c>
      <c r="F48" s="10"/>
      <c r="I48" s="10"/>
      <c r="J48" s="10"/>
      <c r="K48" s="10"/>
      <c r="L48" s="10"/>
    </row>
    <row r="49" spans="2:12" ht="15.75" x14ac:dyDescent="0.25">
      <c r="B49" s="23">
        <v>45915</v>
      </c>
      <c r="C49" s="24">
        <v>804</v>
      </c>
      <c r="D49" s="25">
        <v>152</v>
      </c>
      <c r="E49" s="25">
        <v>122208</v>
      </c>
      <c r="F49" s="10"/>
      <c r="I49" s="10"/>
      <c r="J49" s="10"/>
      <c r="K49" s="10"/>
      <c r="L49" s="10"/>
    </row>
    <row r="50" spans="2:12" ht="15.75" x14ac:dyDescent="0.25">
      <c r="B50" s="23">
        <v>45915</v>
      </c>
      <c r="C50" s="24">
        <v>540</v>
      </c>
      <c r="D50" s="25">
        <v>168</v>
      </c>
      <c r="E50" s="25">
        <v>90720</v>
      </c>
      <c r="F50" s="10"/>
      <c r="I50" s="10"/>
      <c r="J50" s="10"/>
      <c r="K50" s="10"/>
      <c r="L50" s="10"/>
    </row>
    <row r="51" spans="2:12" ht="15.75" x14ac:dyDescent="0.25">
      <c r="B51" s="23">
        <v>45917</v>
      </c>
      <c r="C51" s="24">
        <v>468</v>
      </c>
      <c r="D51" s="25">
        <v>168</v>
      </c>
      <c r="E51" s="25">
        <v>78624</v>
      </c>
      <c r="F51" s="10"/>
      <c r="I51" s="10"/>
      <c r="J51" s="10"/>
      <c r="K51" s="10"/>
      <c r="L51" s="10"/>
    </row>
    <row r="52" spans="2:12" ht="15.75" x14ac:dyDescent="0.25">
      <c r="B52" s="23">
        <v>45915</v>
      </c>
      <c r="C52" s="24">
        <v>624</v>
      </c>
      <c r="D52" s="25">
        <v>152</v>
      </c>
      <c r="E52" s="25">
        <v>94848</v>
      </c>
      <c r="F52" s="10"/>
      <c r="I52" s="10"/>
      <c r="J52" s="10"/>
      <c r="K52" s="10"/>
      <c r="L52" s="10"/>
    </row>
    <row r="53" spans="2:12" ht="15.75" x14ac:dyDescent="0.25">
      <c r="B53" s="23">
        <v>45916</v>
      </c>
      <c r="C53" s="24">
        <v>396</v>
      </c>
      <c r="D53" s="25">
        <v>168</v>
      </c>
      <c r="E53" s="25">
        <v>66528</v>
      </c>
      <c r="F53" s="10"/>
      <c r="I53" s="10"/>
      <c r="J53" s="10"/>
      <c r="K53" s="10"/>
      <c r="L53" s="10"/>
    </row>
    <row r="54" spans="2:12" ht="15.75" x14ac:dyDescent="0.25">
      <c r="B54" s="23">
        <v>45915</v>
      </c>
      <c r="C54" s="24">
        <v>36</v>
      </c>
      <c r="D54" s="25">
        <v>198</v>
      </c>
      <c r="E54" s="25">
        <v>7128</v>
      </c>
      <c r="F54" s="10"/>
      <c r="I54" s="10"/>
      <c r="J54" s="10"/>
      <c r="K54" s="10"/>
      <c r="L54" s="10"/>
    </row>
    <row r="55" spans="2:12" ht="15.75" x14ac:dyDescent="0.25">
      <c r="B55" s="23">
        <v>45918</v>
      </c>
      <c r="C55" s="24">
        <v>384</v>
      </c>
      <c r="D55" s="25">
        <v>168</v>
      </c>
      <c r="E55" s="25">
        <v>64512</v>
      </c>
      <c r="F55" s="10"/>
      <c r="I55" s="10"/>
      <c r="J55" s="10"/>
      <c r="K55" s="10"/>
      <c r="L55" s="10"/>
    </row>
    <row r="56" spans="2:12" ht="15.75" x14ac:dyDescent="0.25">
      <c r="B56" s="23">
        <v>45915</v>
      </c>
      <c r="C56" s="24">
        <v>132</v>
      </c>
      <c r="D56" s="25">
        <v>198</v>
      </c>
      <c r="E56" s="25">
        <v>26136</v>
      </c>
      <c r="F56" s="10"/>
      <c r="I56" s="10"/>
      <c r="J56" s="10"/>
      <c r="K56" s="10"/>
      <c r="L56" s="10"/>
    </row>
    <row r="57" spans="2:12" ht="15.75" x14ac:dyDescent="0.25">
      <c r="B57" s="23">
        <v>45918</v>
      </c>
      <c r="C57" s="24">
        <v>312</v>
      </c>
      <c r="D57" s="25">
        <v>168</v>
      </c>
      <c r="E57" s="25">
        <v>52416</v>
      </c>
      <c r="F57" s="10"/>
      <c r="I57" s="10"/>
      <c r="J57" s="10"/>
      <c r="K57" s="10"/>
      <c r="L57" s="10"/>
    </row>
    <row r="58" spans="2:12" ht="15.75" x14ac:dyDescent="0.25">
      <c r="B58" s="23">
        <v>45916</v>
      </c>
      <c r="C58" s="24">
        <v>492</v>
      </c>
      <c r="D58" s="25">
        <v>168</v>
      </c>
      <c r="E58" s="25">
        <v>82656</v>
      </c>
      <c r="F58" s="10"/>
      <c r="I58" s="10"/>
      <c r="J58" s="10"/>
      <c r="K58" s="10"/>
      <c r="L58" s="10"/>
    </row>
    <row r="59" spans="2:12" ht="15.75" x14ac:dyDescent="0.25">
      <c r="B59" s="23">
        <v>45917</v>
      </c>
      <c r="C59" s="24">
        <v>516</v>
      </c>
      <c r="D59" s="25">
        <v>168</v>
      </c>
      <c r="E59" s="25">
        <v>86688</v>
      </c>
      <c r="F59" s="10"/>
      <c r="I59" s="10"/>
      <c r="J59" s="10"/>
      <c r="K59" s="10"/>
      <c r="L59" s="10"/>
    </row>
    <row r="60" spans="2:12" ht="15.75" x14ac:dyDescent="0.25">
      <c r="B60" s="23">
        <v>45916</v>
      </c>
      <c r="C60" s="24">
        <v>744</v>
      </c>
      <c r="D60" s="25">
        <v>152</v>
      </c>
      <c r="E60" s="25">
        <v>113088</v>
      </c>
      <c r="F60" s="10"/>
      <c r="I60" s="10"/>
      <c r="J60" s="10"/>
      <c r="K60" s="10"/>
      <c r="L60" s="10"/>
    </row>
    <row r="61" spans="2:12" ht="15.75" x14ac:dyDescent="0.25">
      <c r="B61" s="23">
        <v>45915</v>
      </c>
      <c r="C61" s="24">
        <v>240</v>
      </c>
      <c r="D61" s="25">
        <v>187</v>
      </c>
      <c r="E61" s="25">
        <v>44880</v>
      </c>
      <c r="F61" s="10"/>
      <c r="I61" s="10"/>
      <c r="J61" s="10"/>
      <c r="K61" s="10"/>
      <c r="L61" s="10"/>
    </row>
    <row r="62" spans="2:12" ht="15.75" x14ac:dyDescent="0.25">
      <c r="B62" s="23">
        <v>45917</v>
      </c>
      <c r="C62" s="24">
        <v>252</v>
      </c>
      <c r="D62" s="25">
        <v>187</v>
      </c>
      <c r="E62" s="25">
        <v>47124</v>
      </c>
      <c r="F62" s="10"/>
      <c r="I62" s="10"/>
      <c r="J62" s="10"/>
      <c r="K62" s="10"/>
      <c r="L62" s="10"/>
    </row>
    <row r="63" spans="2:12" ht="15.75" x14ac:dyDescent="0.25">
      <c r="B63" s="23">
        <v>45915</v>
      </c>
      <c r="C63" s="24">
        <v>768</v>
      </c>
      <c r="D63" s="25">
        <v>152</v>
      </c>
      <c r="E63" s="25">
        <v>116736</v>
      </c>
      <c r="F63" s="10"/>
      <c r="I63" s="10"/>
      <c r="J63" s="10"/>
      <c r="K63" s="10"/>
      <c r="L63" s="10"/>
    </row>
    <row r="64" spans="2:12" ht="15.75" x14ac:dyDescent="0.25">
      <c r="B64" s="23">
        <v>45915</v>
      </c>
      <c r="C64" s="24">
        <v>468</v>
      </c>
      <c r="D64" s="25">
        <v>168</v>
      </c>
      <c r="E64" s="25">
        <v>78624</v>
      </c>
      <c r="F64" s="10"/>
      <c r="I64" s="10"/>
      <c r="J64" s="10"/>
      <c r="K64" s="10"/>
      <c r="L64" s="10"/>
    </row>
    <row r="65" spans="2:12" ht="15.75" x14ac:dyDescent="0.25">
      <c r="B65" s="23">
        <v>45915</v>
      </c>
      <c r="C65" s="24">
        <v>720</v>
      </c>
      <c r="D65" s="25">
        <v>152</v>
      </c>
      <c r="E65" s="25">
        <v>109440</v>
      </c>
      <c r="F65" s="10"/>
      <c r="I65" s="10"/>
      <c r="J65" s="10"/>
      <c r="K65" s="10"/>
      <c r="L65" s="10"/>
    </row>
    <row r="66" spans="2:12" ht="15.75" x14ac:dyDescent="0.25">
      <c r="B66" s="23">
        <v>45917</v>
      </c>
      <c r="C66" s="24">
        <v>804</v>
      </c>
      <c r="D66" s="25">
        <v>152</v>
      </c>
      <c r="E66" s="25">
        <v>122208</v>
      </c>
      <c r="F66" s="10"/>
      <c r="I66" s="10"/>
      <c r="J66" s="10"/>
      <c r="K66" s="10"/>
      <c r="L66" s="10"/>
    </row>
    <row r="67" spans="2:12" ht="15.75" x14ac:dyDescent="0.25">
      <c r="B67" s="23">
        <v>45917</v>
      </c>
      <c r="C67" s="24">
        <v>192</v>
      </c>
      <c r="D67" s="25">
        <v>187</v>
      </c>
      <c r="E67" s="25">
        <v>35904</v>
      </c>
      <c r="F67" s="10"/>
      <c r="I67" s="10"/>
      <c r="J67" s="10"/>
      <c r="K67" s="10"/>
      <c r="L67" s="10"/>
    </row>
    <row r="68" spans="2:12" ht="15.75" x14ac:dyDescent="0.25">
      <c r="B68" s="23">
        <v>45915</v>
      </c>
      <c r="C68" s="24">
        <v>732</v>
      </c>
      <c r="D68" s="25">
        <v>152</v>
      </c>
      <c r="E68" s="25">
        <v>111264</v>
      </c>
      <c r="F68" s="10"/>
      <c r="I68" s="10"/>
      <c r="J68" s="10"/>
      <c r="K68" s="10"/>
      <c r="L68" s="10"/>
    </row>
    <row r="69" spans="2:12" ht="15.75" x14ac:dyDescent="0.25">
      <c r="B69" s="23">
        <v>45917</v>
      </c>
      <c r="C69" s="24">
        <v>216</v>
      </c>
      <c r="D69" s="25">
        <v>187</v>
      </c>
      <c r="E69" s="25">
        <v>40392</v>
      </c>
      <c r="F69" s="10"/>
      <c r="I69" s="10"/>
      <c r="J69" s="10"/>
      <c r="K69" s="10"/>
      <c r="L69" s="10"/>
    </row>
    <row r="70" spans="2:12" ht="15.75" x14ac:dyDescent="0.25">
      <c r="B70" s="23">
        <v>45915</v>
      </c>
      <c r="C70" s="24">
        <v>648</v>
      </c>
      <c r="D70" s="25">
        <v>152</v>
      </c>
      <c r="E70" s="25">
        <v>98496</v>
      </c>
      <c r="F70" s="10"/>
      <c r="I70" s="10"/>
      <c r="J70" s="10"/>
      <c r="K70" s="10"/>
      <c r="L70" s="10"/>
    </row>
    <row r="71" spans="2:12" ht="15.75" x14ac:dyDescent="0.25">
      <c r="B71" s="23">
        <v>45916</v>
      </c>
      <c r="C71" s="24">
        <v>432</v>
      </c>
      <c r="D71" s="25">
        <v>168</v>
      </c>
      <c r="E71" s="25">
        <v>72576</v>
      </c>
      <c r="F71" s="10"/>
      <c r="I71" s="10"/>
      <c r="J71" s="10"/>
      <c r="K71" s="10"/>
      <c r="L71" s="10"/>
    </row>
    <row r="72" spans="2:12" ht="15.75" x14ac:dyDescent="0.25">
      <c r="B72" s="23">
        <v>45915</v>
      </c>
      <c r="C72" s="24">
        <v>384</v>
      </c>
      <c r="D72" s="25">
        <v>168</v>
      </c>
      <c r="E72" s="25">
        <v>64512</v>
      </c>
      <c r="F72" s="10"/>
      <c r="I72" s="10"/>
      <c r="J72" s="10"/>
      <c r="K72" s="10"/>
      <c r="L72" s="10"/>
    </row>
    <row r="73" spans="2:12" ht="15.75" x14ac:dyDescent="0.25">
      <c r="B73" s="23">
        <v>45915</v>
      </c>
      <c r="C73" s="24">
        <v>144</v>
      </c>
      <c r="D73" s="25">
        <v>187</v>
      </c>
      <c r="E73" s="25">
        <v>26928</v>
      </c>
      <c r="F73" s="10"/>
      <c r="I73" s="10"/>
      <c r="J73" s="10"/>
      <c r="K73" s="10"/>
      <c r="L73" s="10"/>
    </row>
    <row r="74" spans="2:12" ht="15.75" x14ac:dyDescent="0.25">
      <c r="B74" s="23">
        <v>45918</v>
      </c>
      <c r="C74" s="24">
        <v>684</v>
      </c>
      <c r="D74" s="25">
        <v>152</v>
      </c>
      <c r="E74" s="25">
        <v>103968</v>
      </c>
      <c r="F74" s="10"/>
      <c r="I74" s="10"/>
      <c r="J74" s="10"/>
      <c r="K74" s="10"/>
      <c r="L74" s="10"/>
    </row>
    <row r="75" spans="2:12" ht="15.75" x14ac:dyDescent="0.25">
      <c r="B75" s="23">
        <v>45915</v>
      </c>
      <c r="C75" s="24">
        <v>216</v>
      </c>
      <c r="D75" s="25">
        <v>187</v>
      </c>
      <c r="E75" s="25">
        <v>40392</v>
      </c>
      <c r="F75" s="10"/>
      <c r="I75" s="10"/>
      <c r="J75" s="10"/>
      <c r="K75" s="10"/>
      <c r="L75" s="10"/>
    </row>
    <row r="76" spans="2:12" ht="15.75" x14ac:dyDescent="0.25">
      <c r="B76" s="23">
        <v>45915</v>
      </c>
      <c r="C76" s="24">
        <v>480</v>
      </c>
      <c r="D76" s="25">
        <v>168</v>
      </c>
      <c r="E76" s="25">
        <v>80640</v>
      </c>
      <c r="F76" s="10"/>
      <c r="I76" s="10"/>
      <c r="J76" s="10"/>
      <c r="K76" s="10"/>
      <c r="L76" s="10"/>
    </row>
    <row r="77" spans="2:12" ht="15.75" x14ac:dyDescent="0.25">
      <c r="B77" s="23">
        <v>45915</v>
      </c>
      <c r="C77" s="24">
        <v>384</v>
      </c>
      <c r="D77" s="25">
        <v>168</v>
      </c>
      <c r="E77" s="25">
        <v>64512</v>
      </c>
      <c r="F77" s="10"/>
      <c r="I77" s="10"/>
      <c r="J77" s="10"/>
      <c r="K77" s="10"/>
      <c r="L77" s="10"/>
    </row>
    <row r="78" spans="2:12" ht="15.75" x14ac:dyDescent="0.25">
      <c r="B78" s="23">
        <v>45915</v>
      </c>
      <c r="C78" s="24">
        <v>84</v>
      </c>
      <c r="D78" s="25">
        <v>198</v>
      </c>
      <c r="E78" s="25">
        <v>16632</v>
      </c>
      <c r="F78" s="10"/>
      <c r="I78" s="10"/>
      <c r="J78" s="10"/>
      <c r="K78" s="10"/>
      <c r="L78" s="10"/>
    </row>
    <row r="79" spans="2:12" ht="15.75" x14ac:dyDescent="0.25">
      <c r="B79" s="23">
        <v>45915</v>
      </c>
      <c r="C79" s="24">
        <v>756</v>
      </c>
      <c r="D79" s="25">
        <v>152</v>
      </c>
      <c r="E79" s="25">
        <v>114912</v>
      </c>
      <c r="F79" s="10"/>
      <c r="I79" s="10"/>
      <c r="J79" s="10"/>
      <c r="K79" s="10"/>
      <c r="L79" s="10"/>
    </row>
    <row r="80" spans="2:12" ht="15.75" x14ac:dyDescent="0.25">
      <c r="B80" s="23">
        <v>45918</v>
      </c>
      <c r="C80" s="24">
        <v>744</v>
      </c>
      <c r="D80" s="25">
        <v>152</v>
      </c>
      <c r="E80" s="25">
        <v>113088</v>
      </c>
      <c r="F80" s="10"/>
      <c r="I80" s="10"/>
      <c r="J80" s="10"/>
      <c r="K80" s="10"/>
      <c r="L80" s="10"/>
    </row>
    <row r="81" spans="2:12" ht="15.75" x14ac:dyDescent="0.25">
      <c r="B81" s="23">
        <v>45918</v>
      </c>
      <c r="C81" s="24">
        <v>300</v>
      </c>
      <c r="D81" s="25">
        <v>168</v>
      </c>
      <c r="E81" s="25">
        <v>50400</v>
      </c>
      <c r="F81" s="10"/>
      <c r="I81" s="10"/>
      <c r="J81" s="10"/>
      <c r="K81" s="10"/>
      <c r="L81" s="10"/>
    </row>
    <row r="82" spans="2:12" ht="15.75" x14ac:dyDescent="0.25">
      <c r="B82" s="23">
        <v>45915</v>
      </c>
      <c r="C82" s="24">
        <v>576</v>
      </c>
      <c r="D82" s="25">
        <v>168</v>
      </c>
      <c r="E82" s="25">
        <v>96768</v>
      </c>
      <c r="F82" s="10"/>
      <c r="I82" s="10"/>
      <c r="J82" s="10"/>
      <c r="K82" s="10"/>
      <c r="L82" s="10"/>
    </row>
    <row r="83" spans="2:12" ht="15.75" x14ac:dyDescent="0.25">
      <c r="B83" s="23">
        <v>45918</v>
      </c>
      <c r="C83" s="24">
        <v>408</v>
      </c>
      <c r="D83" s="25">
        <v>168</v>
      </c>
      <c r="E83" s="25">
        <v>68544</v>
      </c>
      <c r="F83" s="10"/>
      <c r="I83" s="10"/>
      <c r="J83" s="10"/>
      <c r="K83" s="10"/>
      <c r="L83" s="10"/>
    </row>
    <row r="84" spans="2:12" ht="15.75" x14ac:dyDescent="0.25">
      <c r="B84" s="23">
        <v>45917</v>
      </c>
      <c r="C84" s="24">
        <v>420</v>
      </c>
      <c r="D84" s="25">
        <v>168</v>
      </c>
      <c r="E84" s="25">
        <v>70560</v>
      </c>
      <c r="F84" s="10"/>
      <c r="I84" s="10"/>
      <c r="J84" s="10"/>
      <c r="K84" s="10"/>
      <c r="L84" s="10"/>
    </row>
    <row r="85" spans="2:12" ht="15.75" x14ac:dyDescent="0.25">
      <c r="B85" s="23">
        <v>45916</v>
      </c>
      <c r="C85" s="24">
        <v>240</v>
      </c>
      <c r="D85" s="25">
        <v>187</v>
      </c>
      <c r="E85" s="25">
        <v>44880</v>
      </c>
      <c r="F85" s="10"/>
      <c r="I85" s="10"/>
      <c r="J85" s="10"/>
      <c r="K85" s="10"/>
      <c r="L85" s="10"/>
    </row>
    <row r="86" spans="2:12" ht="15.75" x14ac:dyDescent="0.25">
      <c r="B86" s="23">
        <v>45917</v>
      </c>
      <c r="C86" s="24">
        <v>96</v>
      </c>
      <c r="D86" s="25">
        <v>198</v>
      </c>
      <c r="E86" s="25">
        <v>19008</v>
      </c>
      <c r="F86" s="10"/>
      <c r="I86" s="10"/>
      <c r="J86" s="10"/>
      <c r="K86" s="10"/>
      <c r="L86" s="10"/>
    </row>
    <row r="87" spans="2:12" ht="15.75" x14ac:dyDescent="0.25">
      <c r="B87" s="23">
        <v>45916</v>
      </c>
      <c r="C87" s="24">
        <v>348</v>
      </c>
      <c r="D87" s="25">
        <v>168</v>
      </c>
      <c r="E87" s="25">
        <v>58464</v>
      </c>
      <c r="F87" s="10"/>
      <c r="I87" s="10"/>
      <c r="J87" s="10"/>
      <c r="K87" s="10"/>
      <c r="L87" s="10"/>
    </row>
    <row r="88" spans="2:12" ht="15.75" x14ac:dyDescent="0.25">
      <c r="B88" s="23">
        <v>45918</v>
      </c>
      <c r="C88" s="24">
        <v>420</v>
      </c>
      <c r="D88" s="25">
        <v>168</v>
      </c>
      <c r="E88" s="25">
        <v>70560</v>
      </c>
      <c r="F88" s="10"/>
      <c r="I88" s="10"/>
      <c r="J88" s="10"/>
      <c r="K88" s="10"/>
      <c r="L88" s="10"/>
    </row>
    <row r="89" spans="2:12" ht="15.75" x14ac:dyDescent="0.25">
      <c r="B89" s="23">
        <v>45918</v>
      </c>
      <c r="C89" s="24">
        <v>132</v>
      </c>
      <c r="D89" s="25">
        <v>198</v>
      </c>
      <c r="E89" s="25">
        <v>26136</v>
      </c>
      <c r="F89" s="10"/>
      <c r="I89" s="10"/>
      <c r="J89" s="10"/>
      <c r="K89" s="10"/>
      <c r="L89" s="10"/>
    </row>
    <row r="90" spans="2:12" ht="15.75" x14ac:dyDescent="0.25">
      <c r="B90" s="23">
        <v>45915</v>
      </c>
      <c r="C90" s="24">
        <v>516</v>
      </c>
      <c r="D90" s="25">
        <v>168</v>
      </c>
      <c r="E90" s="25">
        <v>86688</v>
      </c>
      <c r="F90" s="10"/>
      <c r="I90" s="10"/>
      <c r="J90" s="10"/>
      <c r="K90" s="10"/>
      <c r="L90" s="10"/>
    </row>
    <row r="91" spans="2:12" ht="15.75" x14ac:dyDescent="0.25">
      <c r="B91" s="23">
        <v>45917</v>
      </c>
      <c r="C91" s="24">
        <v>576</v>
      </c>
      <c r="D91" s="25">
        <v>168</v>
      </c>
      <c r="E91" s="25">
        <v>96768</v>
      </c>
      <c r="F91" s="10"/>
      <c r="I91" s="10"/>
      <c r="J91" s="10"/>
      <c r="K91" s="10"/>
      <c r="L91" s="10"/>
    </row>
    <row r="92" spans="2:12" ht="15.75" x14ac:dyDescent="0.25">
      <c r="B92" s="23">
        <v>45918</v>
      </c>
      <c r="C92" s="24">
        <v>288</v>
      </c>
      <c r="D92" s="25">
        <v>187</v>
      </c>
      <c r="E92" s="25">
        <v>53856</v>
      </c>
      <c r="F92" s="10"/>
      <c r="I92" s="10"/>
      <c r="J92" s="10"/>
      <c r="K92" s="10"/>
      <c r="L92" s="10"/>
    </row>
    <row r="93" spans="2:12" ht="15.75" x14ac:dyDescent="0.25">
      <c r="B93" s="23">
        <v>45915</v>
      </c>
      <c r="C93" s="24">
        <v>492</v>
      </c>
      <c r="D93" s="25">
        <v>168</v>
      </c>
      <c r="E93" s="25">
        <v>82656</v>
      </c>
      <c r="F93" s="10"/>
      <c r="I93" s="10"/>
      <c r="J93" s="10"/>
      <c r="K93" s="10"/>
      <c r="L93" s="10"/>
    </row>
    <row r="94" spans="2:12" ht="15.75" x14ac:dyDescent="0.25">
      <c r="B94" s="23">
        <v>45915</v>
      </c>
      <c r="C94" s="24">
        <v>636</v>
      </c>
      <c r="D94" s="25">
        <v>152</v>
      </c>
      <c r="E94" s="25">
        <v>96672</v>
      </c>
      <c r="F94" s="10"/>
      <c r="I94" s="10"/>
      <c r="J94" s="10"/>
      <c r="K94" s="10"/>
      <c r="L94" s="10"/>
    </row>
    <row r="95" spans="2:12" ht="15.75" x14ac:dyDescent="0.25">
      <c r="B95" s="23">
        <v>45916</v>
      </c>
      <c r="C95" s="24">
        <v>348</v>
      </c>
      <c r="D95" s="25">
        <v>168</v>
      </c>
      <c r="E95" s="25">
        <v>58464</v>
      </c>
      <c r="F95" s="10"/>
      <c r="I95" s="10"/>
      <c r="J95" s="10"/>
      <c r="K95" s="10"/>
      <c r="L95" s="10"/>
    </row>
    <row r="96" spans="2:12" ht="15.75" x14ac:dyDescent="0.25">
      <c r="B96" s="23">
        <v>45915</v>
      </c>
      <c r="C96" s="24">
        <v>168</v>
      </c>
      <c r="D96" s="25">
        <v>187</v>
      </c>
      <c r="E96" s="25">
        <v>31416</v>
      </c>
      <c r="F96" s="10"/>
      <c r="I96" s="10"/>
      <c r="J96" s="10"/>
      <c r="K96" s="10"/>
      <c r="L96" s="10"/>
    </row>
    <row r="97" spans="2:12" ht="15.75" x14ac:dyDescent="0.25">
      <c r="B97" s="23">
        <v>45915</v>
      </c>
      <c r="C97" s="24">
        <v>264</v>
      </c>
      <c r="D97" s="25">
        <v>187</v>
      </c>
      <c r="E97" s="25">
        <v>49368</v>
      </c>
      <c r="F97" s="10"/>
      <c r="I97" s="10"/>
      <c r="J97" s="10"/>
      <c r="K97" s="10"/>
      <c r="L97" s="10"/>
    </row>
    <row r="98" spans="2:12" ht="15.75" x14ac:dyDescent="0.25">
      <c r="B98" s="23">
        <v>45918</v>
      </c>
      <c r="C98" s="24">
        <v>600</v>
      </c>
      <c r="D98" s="25">
        <v>152</v>
      </c>
      <c r="E98" s="25">
        <v>91200</v>
      </c>
      <c r="F98" s="10"/>
      <c r="I98" s="10"/>
      <c r="J98" s="10"/>
      <c r="K98" s="10"/>
      <c r="L98" s="10"/>
    </row>
    <row r="99" spans="2:12" ht="15.75" x14ac:dyDescent="0.25">
      <c r="B99" s="23">
        <v>45915</v>
      </c>
      <c r="C99" s="24">
        <v>216</v>
      </c>
      <c r="D99" s="25">
        <v>187</v>
      </c>
      <c r="E99" s="25">
        <v>40392</v>
      </c>
      <c r="F99" s="10"/>
      <c r="I99" s="10"/>
      <c r="J99" s="10"/>
      <c r="K99" s="10"/>
      <c r="L99" s="10"/>
    </row>
    <row r="100" spans="2:12" ht="15.75" x14ac:dyDescent="0.25">
      <c r="B100" s="23">
        <v>45918</v>
      </c>
      <c r="C100" s="24">
        <v>648</v>
      </c>
      <c r="D100" s="25">
        <v>152</v>
      </c>
      <c r="E100" s="25">
        <v>98496</v>
      </c>
      <c r="F100" s="10"/>
      <c r="I100" s="10"/>
      <c r="J100" s="10"/>
      <c r="K100" s="10"/>
      <c r="L100" s="10"/>
    </row>
    <row r="101" spans="2:12" ht="15.75" x14ac:dyDescent="0.25">
      <c r="B101" s="23">
        <v>45917</v>
      </c>
      <c r="C101" s="24">
        <v>288</v>
      </c>
      <c r="D101" s="25">
        <v>187</v>
      </c>
      <c r="E101" s="25">
        <v>53856</v>
      </c>
      <c r="F101" s="10"/>
      <c r="I101" s="10"/>
      <c r="J101" s="10"/>
      <c r="K101" s="10"/>
      <c r="L101" s="10"/>
    </row>
    <row r="102" spans="2:12" ht="15.75" x14ac:dyDescent="0.25">
      <c r="B102" s="23">
        <v>45916</v>
      </c>
      <c r="C102" s="24">
        <v>684</v>
      </c>
      <c r="D102" s="25">
        <v>152</v>
      </c>
      <c r="E102" s="25">
        <v>103968</v>
      </c>
      <c r="F102" s="10"/>
      <c r="I102" s="10"/>
      <c r="J102" s="10"/>
      <c r="K102" s="10"/>
      <c r="L102" s="10"/>
    </row>
    <row r="103" spans="2:12" ht="15.75" x14ac:dyDescent="0.25">
      <c r="B103" s="23">
        <v>45915</v>
      </c>
      <c r="C103" s="24">
        <v>168</v>
      </c>
      <c r="D103" s="25">
        <v>187</v>
      </c>
      <c r="E103" s="25">
        <v>31416</v>
      </c>
      <c r="F103" s="10"/>
      <c r="I103" s="10"/>
      <c r="J103" s="10"/>
      <c r="K103" s="10"/>
      <c r="L103" s="10"/>
    </row>
    <row r="104" spans="2:12" ht="15.75" x14ac:dyDescent="0.25">
      <c r="B104" s="23">
        <v>45916</v>
      </c>
      <c r="C104" s="24">
        <v>756</v>
      </c>
      <c r="D104" s="25">
        <v>152</v>
      </c>
      <c r="E104" s="25">
        <v>114912</v>
      </c>
      <c r="F104" s="10"/>
      <c r="I104" s="10"/>
      <c r="J104" s="10"/>
      <c r="K104" s="10"/>
      <c r="L104" s="10"/>
    </row>
    <row r="105" spans="2:12" ht="15.75" x14ac:dyDescent="0.25">
      <c r="B105" s="23">
        <v>45917</v>
      </c>
      <c r="C105" s="24">
        <v>648</v>
      </c>
      <c r="D105" s="25">
        <v>152</v>
      </c>
      <c r="E105" s="25">
        <v>98496</v>
      </c>
      <c r="F105" s="10"/>
      <c r="I105" s="10"/>
      <c r="J105" s="10"/>
      <c r="K105" s="10"/>
      <c r="L105" s="10"/>
    </row>
    <row r="106" spans="2:12" ht="15.75" x14ac:dyDescent="0.25">
      <c r="B106" s="23">
        <v>45915</v>
      </c>
      <c r="C106" s="24">
        <v>696</v>
      </c>
      <c r="D106" s="25">
        <v>152</v>
      </c>
      <c r="E106" s="25">
        <v>105792</v>
      </c>
      <c r="F106" s="10"/>
      <c r="I106" s="10"/>
      <c r="J106" s="10"/>
      <c r="K106" s="10"/>
      <c r="L106" s="10"/>
    </row>
    <row r="107" spans="2:12" ht="15.75" x14ac:dyDescent="0.25">
      <c r="B107" s="23">
        <v>45917</v>
      </c>
      <c r="C107" s="24">
        <v>456</v>
      </c>
      <c r="D107" s="25">
        <v>168</v>
      </c>
      <c r="E107" s="25">
        <v>76608</v>
      </c>
      <c r="F107" s="10"/>
      <c r="I107" s="10"/>
      <c r="J107" s="10"/>
      <c r="K107" s="10"/>
      <c r="L107" s="10"/>
    </row>
    <row r="108" spans="2:12" ht="15.75" x14ac:dyDescent="0.25">
      <c r="B108" s="23">
        <v>45916</v>
      </c>
      <c r="C108" s="24">
        <v>696</v>
      </c>
      <c r="D108" s="25">
        <v>152</v>
      </c>
      <c r="E108" s="25">
        <v>105792</v>
      </c>
      <c r="F108" s="10"/>
      <c r="I108" s="10"/>
      <c r="J108" s="10"/>
      <c r="K108" s="10"/>
      <c r="L108" s="10"/>
    </row>
    <row r="109" spans="2:12" ht="15.75" x14ac:dyDescent="0.25">
      <c r="B109" s="23">
        <v>45917</v>
      </c>
      <c r="C109" s="24">
        <v>252</v>
      </c>
      <c r="D109" s="25">
        <v>187</v>
      </c>
      <c r="E109" s="25">
        <v>47124</v>
      </c>
      <c r="F109" s="10"/>
      <c r="I109" s="10"/>
      <c r="J109" s="10"/>
      <c r="K109" s="10"/>
      <c r="L109" s="10"/>
    </row>
    <row r="110" spans="2:12" ht="15.75" x14ac:dyDescent="0.25">
      <c r="B110" s="23">
        <v>45916</v>
      </c>
      <c r="C110" s="24">
        <v>732</v>
      </c>
      <c r="D110" s="25">
        <v>152</v>
      </c>
      <c r="E110" s="25">
        <v>111264</v>
      </c>
      <c r="F110" s="10"/>
      <c r="I110" s="10"/>
      <c r="J110" s="10"/>
      <c r="K110" s="10"/>
      <c r="L110" s="10"/>
    </row>
    <row r="111" spans="2:12" ht="15.75" x14ac:dyDescent="0.25">
      <c r="B111" s="23">
        <v>45918</v>
      </c>
      <c r="C111" s="24">
        <v>132</v>
      </c>
      <c r="D111" s="25">
        <v>198</v>
      </c>
      <c r="E111" s="25">
        <v>26136</v>
      </c>
      <c r="F111" s="10"/>
      <c r="I111" s="10"/>
      <c r="J111" s="10"/>
      <c r="K111" s="10"/>
      <c r="L111" s="10"/>
    </row>
    <row r="112" spans="2:12" ht="15.75" x14ac:dyDescent="0.25">
      <c r="B112" s="23">
        <v>45917</v>
      </c>
      <c r="C112" s="24">
        <v>744</v>
      </c>
      <c r="D112" s="25">
        <v>152</v>
      </c>
      <c r="E112" s="25">
        <v>113088</v>
      </c>
      <c r="F112" s="10"/>
      <c r="I112" s="10"/>
      <c r="J112" s="10"/>
      <c r="K112" s="10"/>
      <c r="L112" s="10"/>
    </row>
    <row r="113" spans="2:12" ht="15.75" x14ac:dyDescent="0.25">
      <c r="B113" s="23">
        <v>45918</v>
      </c>
      <c r="C113" s="24">
        <v>732</v>
      </c>
      <c r="D113" s="25">
        <v>152</v>
      </c>
      <c r="E113" s="25">
        <v>111264</v>
      </c>
      <c r="F113" s="10"/>
      <c r="I113" s="10"/>
      <c r="J113" s="10"/>
      <c r="K113" s="10"/>
      <c r="L113" s="10"/>
    </row>
    <row r="114" spans="2:12" ht="15.75" x14ac:dyDescent="0.25">
      <c r="B114" s="23">
        <v>45917</v>
      </c>
      <c r="C114" s="24">
        <v>312</v>
      </c>
      <c r="D114" s="25">
        <v>168</v>
      </c>
      <c r="E114" s="25">
        <v>52416</v>
      </c>
      <c r="F114" s="10"/>
      <c r="I114" s="10"/>
      <c r="J114" s="10"/>
      <c r="K114" s="10"/>
      <c r="L114" s="10"/>
    </row>
    <row r="115" spans="2:12" ht="15.75" x14ac:dyDescent="0.25">
      <c r="B115" s="23">
        <v>45918</v>
      </c>
      <c r="C115" s="24">
        <v>288</v>
      </c>
      <c r="D115" s="25">
        <v>187</v>
      </c>
      <c r="E115" s="25">
        <v>53856</v>
      </c>
      <c r="F115" s="10"/>
      <c r="I115" s="10"/>
      <c r="J115" s="10"/>
      <c r="K115" s="10"/>
      <c r="L115" s="10"/>
    </row>
    <row r="116" spans="2:12" ht="15.75" x14ac:dyDescent="0.25">
      <c r="B116" s="23">
        <v>45917</v>
      </c>
      <c r="C116" s="24">
        <v>108</v>
      </c>
      <c r="D116" s="25">
        <v>198</v>
      </c>
      <c r="E116" s="25">
        <v>21384</v>
      </c>
      <c r="F116" s="10"/>
      <c r="I116" s="10"/>
      <c r="J116" s="10"/>
      <c r="K116" s="10"/>
      <c r="L116" s="10"/>
    </row>
    <row r="117" spans="2:12" ht="15.75" x14ac:dyDescent="0.25">
      <c r="B117" s="23">
        <v>45918</v>
      </c>
      <c r="C117" s="24">
        <v>540</v>
      </c>
      <c r="D117" s="25">
        <v>168</v>
      </c>
      <c r="E117" s="25">
        <v>90720</v>
      </c>
      <c r="F117" s="10"/>
      <c r="I117" s="10"/>
      <c r="J117" s="10"/>
      <c r="K117" s="10"/>
      <c r="L117" s="10"/>
    </row>
    <row r="118" spans="2:12" ht="15.75" x14ac:dyDescent="0.25">
      <c r="B118" s="23">
        <v>45915</v>
      </c>
      <c r="C118" s="24">
        <v>648</v>
      </c>
      <c r="D118" s="25">
        <v>152</v>
      </c>
      <c r="E118" s="25">
        <v>98496</v>
      </c>
      <c r="F118" s="10"/>
      <c r="I118" s="10"/>
      <c r="J118" s="10"/>
      <c r="K118" s="10"/>
      <c r="L118" s="10"/>
    </row>
    <row r="119" spans="2:12" ht="15.75" x14ac:dyDescent="0.25">
      <c r="B119" s="23">
        <v>45916</v>
      </c>
      <c r="C119" s="24">
        <v>156</v>
      </c>
      <c r="D119" s="25">
        <v>187</v>
      </c>
      <c r="E119" s="25">
        <v>29172</v>
      </c>
      <c r="F119" s="10"/>
      <c r="I119" s="10"/>
      <c r="J119" s="10"/>
      <c r="K119" s="10"/>
      <c r="L119" s="10"/>
    </row>
    <row r="120" spans="2:12" ht="15.75" x14ac:dyDescent="0.25">
      <c r="B120" s="23">
        <v>45918</v>
      </c>
      <c r="C120" s="24">
        <v>12</v>
      </c>
      <c r="D120" s="25">
        <v>198</v>
      </c>
      <c r="E120" s="25">
        <v>2376</v>
      </c>
      <c r="F120" s="10"/>
      <c r="I120" s="10"/>
      <c r="J120" s="10"/>
      <c r="K120" s="10"/>
      <c r="L120" s="10"/>
    </row>
    <row r="121" spans="2:12" ht="15.75" x14ac:dyDescent="0.25">
      <c r="B121" s="23">
        <v>45916</v>
      </c>
      <c r="C121" s="24">
        <v>216</v>
      </c>
      <c r="D121" s="25">
        <v>187</v>
      </c>
      <c r="E121" s="25">
        <v>40392</v>
      </c>
      <c r="F121" s="10"/>
      <c r="I121" s="10"/>
      <c r="J121" s="10"/>
      <c r="K121" s="10"/>
      <c r="L121" s="10"/>
    </row>
    <row r="122" spans="2:12" ht="15.75" x14ac:dyDescent="0.25">
      <c r="B122" s="23">
        <v>45915</v>
      </c>
      <c r="C122" s="24">
        <v>660</v>
      </c>
      <c r="D122" s="25">
        <v>152</v>
      </c>
      <c r="E122" s="25">
        <v>100320</v>
      </c>
      <c r="F122" s="10"/>
      <c r="I122" s="10"/>
      <c r="J122" s="10"/>
      <c r="K122" s="10"/>
      <c r="L122" s="10"/>
    </row>
    <row r="123" spans="2:12" ht="15.75" x14ac:dyDescent="0.25">
      <c r="B123" s="23">
        <v>45918</v>
      </c>
      <c r="C123" s="24">
        <v>168</v>
      </c>
      <c r="D123" s="25">
        <v>187</v>
      </c>
      <c r="E123" s="25">
        <v>31416</v>
      </c>
      <c r="F123" s="10"/>
      <c r="I123" s="10"/>
      <c r="J123" s="10"/>
      <c r="K123" s="10"/>
      <c r="L123" s="10"/>
    </row>
    <row r="124" spans="2:12" ht="15.75" x14ac:dyDescent="0.25">
      <c r="B124" s="23">
        <v>45917</v>
      </c>
      <c r="C124" s="24">
        <v>624</v>
      </c>
      <c r="D124" s="25">
        <v>152</v>
      </c>
      <c r="E124" s="25">
        <v>94848</v>
      </c>
      <c r="F124" s="10"/>
      <c r="I124" s="10"/>
      <c r="J124" s="10"/>
      <c r="K124" s="10"/>
      <c r="L124" s="10"/>
    </row>
    <row r="125" spans="2:12" ht="15.75" x14ac:dyDescent="0.25">
      <c r="B125" s="23">
        <v>45915</v>
      </c>
      <c r="C125" s="24">
        <v>72</v>
      </c>
      <c r="D125" s="25">
        <v>198</v>
      </c>
      <c r="E125" s="25">
        <v>14256</v>
      </c>
      <c r="F125" s="10"/>
      <c r="I125" s="10"/>
      <c r="J125" s="10"/>
      <c r="K125" s="10"/>
      <c r="L125" s="10"/>
    </row>
    <row r="126" spans="2:12" ht="15.75" x14ac:dyDescent="0.25">
      <c r="B126" s="23">
        <v>45916</v>
      </c>
      <c r="C126" s="24">
        <v>444</v>
      </c>
      <c r="D126" s="25">
        <v>168</v>
      </c>
      <c r="E126" s="25">
        <v>74592</v>
      </c>
      <c r="F126" s="10"/>
      <c r="I126" s="10"/>
      <c r="J126" s="10"/>
      <c r="K126" s="10"/>
      <c r="L126" s="10"/>
    </row>
    <row r="127" spans="2:12" ht="15.75" x14ac:dyDescent="0.25">
      <c r="B127" s="23">
        <v>45917</v>
      </c>
      <c r="C127" s="24">
        <v>204</v>
      </c>
      <c r="D127" s="25">
        <v>187</v>
      </c>
      <c r="E127" s="25">
        <v>38148</v>
      </c>
      <c r="F127" s="10"/>
      <c r="I127" s="10"/>
      <c r="J127" s="10"/>
      <c r="K127" s="10"/>
      <c r="L127" s="10"/>
    </row>
    <row r="128" spans="2:12" ht="15.75" x14ac:dyDescent="0.25">
      <c r="B128" s="23">
        <v>45917</v>
      </c>
      <c r="C128" s="24">
        <v>576</v>
      </c>
      <c r="D128" s="25">
        <v>168</v>
      </c>
      <c r="E128" s="25">
        <v>96768</v>
      </c>
      <c r="F128" s="10"/>
      <c r="I128" s="10"/>
      <c r="J128" s="10"/>
      <c r="K128" s="10"/>
      <c r="L128" s="10"/>
    </row>
    <row r="129" spans="2:12" ht="15.75" x14ac:dyDescent="0.25">
      <c r="B129" s="23">
        <v>45918</v>
      </c>
      <c r="C129" s="24">
        <v>84</v>
      </c>
      <c r="D129" s="25">
        <v>198</v>
      </c>
      <c r="E129" s="25">
        <v>16632</v>
      </c>
      <c r="F129" s="10"/>
      <c r="I129" s="10"/>
      <c r="J129" s="10"/>
      <c r="K129" s="10"/>
      <c r="L129" s="10"/>
    </row>
    <row r="130" spans="2:12" ht="15.75" x14ac:dyDescent="0.25">
      <c r="B130" s="23">
        <v>45918</v>
      </c>
      <c r="C130" s="24">
        <v>108</v>
      </c>
      <c r="D130" s="25">
        <v>198</v>
      </c>
      <c r="E130" s="25">
        <v>21384</v>
      </c>
      <c r="F130" s="10"/>
      <c r="I130" s="10"/>
      <c r="J130" s="10"/>
      <c r="K130" s="10"/>
      <c r="L130" s="10"/>
    </row>
    <row r="131" spans="2:12" ht="15.75" x14ac:dyDescent="0.25">
      <c r="B131" s="23">
        <v>45916</v>
      </c>
      <c r="C131" s="24">
        <v>228</v>
      </c>
      <c r="D131" s="25">
        <v>187</v>
      </c>
      <c r="E131" s="25">
        <v>42636</v>
      </c>
      <c r="F131" s="10"/>
      <c r="I131" s="10"/>
      <c r="J131" s="10"/>
      <c r="K131" s="10"/>
      <c r="L131" s="10"/>
    </row>
    <row r="132" spans="2:12" ht="15.75" x14ac:dyDescent="0.25">
      <c r="B132" s="23">
        <v>45915</v>
      </c>
      <c r="C132" s="24">
        <v>408</v>
      </c>
      <c r="D132" s="25">
        <v>168</v>
      </c>
      <c r="E132" s="25">
        <v>68544</v>
      </c>
      <c r="F132" s="10"/>
      <c r="I132" s="10"/>
      <c r="J132" s="10"/>
      <c r="K132" s="10"/>
      <c r="L132" s="10"/>
    </row>
    <row r="133" spans="2:12" ht="15.75" x14ac:dyDescent="0.25">
      <c r="B133" s="23">
        <v>45916</v>
      </c>
      <c r="C133" s="24">
        <v>516</v>
      </c>
      <c r="D133" s="25">
        <v>168</v>
      </c>
      <c r="E133" s="25">
        <v>86688</v>
      </c>
      <c r="F133" s="10"/>
      <c r="I133" s="10"/>
      <c r="J133" s="10"/>
      <c r="K133" s="10"/>
      <c r="L133" s="10"/>
    </row>
    <row r="134" spans="2:12" ht="15.75" x14ac:dyDescent="0.25">
      <c r="B134" s="23">
        <v>45916</v>
      </c>
      <c r="C134" s="24">
        <v>804</v>
      </c>
      <c r="D134" s="25">
        <v>152</v>
      </c>
      <c r="E134" s="25">
        <v>122208</v>
      </c>
      <c r="F134" s="10"/>
      <c r="I134" s="10"/>
      <c r="J134" s="10"/>
      <c r="K134" s="10"/>
      <c r="L134" s="10"/>
    </row>
    <row r="135" spans="2:12" ht="15.75" x14ac:dyDescent="0.25">
      <c r="B135" s="23">
        <v>45918</v>
      </c>
      <c r="C135" s="24">
        <v>696</v>
      </c>
      <c r="D135" s="25">
        <v>152</v>
      </c>
      <c r="E135" s="25">
        <v>105792</v>
      </c>
      <c r="F135" s="10"/>
      <c r="I135" s="10"/>
      <c r="J135" s="10"/>
      <c r="K135" s="10"/>
      <c r="L135" s="10"/>
    </row>
    <row r="136" spans="2:12" ht="15.75" x14ac:dyDescent="0.25">
      <c r="B136" s="23">
        <v>45916</v>
      </c>
      <c r="C136" s="24">
        <v>264</v>
      </c>
      <c r="D136" s="25">
        <v>187</v>
      </c>
      <c r="E136" s="25">
        <v>49368</v>
      </c>
      <c r="F136" s="10"/>
      <c r="I136" s="10"/>
      <c r="J136" s="10"/>
      <c r="K136" s="10"/>
      <c r="L136" s="10"/>
    </row>
    <row r="137" spans="2:12" ht="15.75" x14ac:dyDescent="0.25">
      <c r="B137" s="23">
        <v>45915</v>
      </c>
      <c r="C137" s="24">
        <v>396</v>
      </c>
      <c r="D137" s="25">
        <v>168</v>
      </c>
      <c r="E137" s="25">
        <v>66528</v>
      </c>
      <c r="F137" s="10"/>
      <c r="I137" s="10"/>
      <c r="J137" s="10"/>
      <c r="K137" s="10"/>
      <c r="L137" s="10"/>
    </row>
    <row r="138" spans="2:12" ht="15.75" x14ac:dyDescent="0.25">
      <c r="B138" s="23">
        <v>45915</v>
      </c>
      <c r="C138" s="24">
        <v>780</v>
      </c>
      <c r="D138" s="25">
        <v>152</v>
      </c>
      <c r="E138" s="25">
        <v>118560</v>
      </c>
      <c r="F138" s="10"/>
      <c r="I138" s="10"/>
      <c r="J138" s="10"/>
      <c r="K138" s="10"/>
      <c r="L138" s="10"/>
    </row>
    <row r="139" spans="2:12" ht="15.75" x14ac:dyDescent="0.25">
      <c r="B139" s="23">
        <v>45917</v>
      </c>
      <c r="C139" s="24">
        <v>12</v>
      </c>
      <c r="D139" s="25">
        <v>198</v>
      </c>
      <c r="E139" s="25">
        <v>2376</v>
      </c>
      <c r="F139" s="10"/>
      <c r="I139" s="10"/>
      <c r="J139" s="10"/>
      <c r="K139" s="10"/>
      <c r="L139" s="10"/>
    </row>
    <row r="140" spans="2:12" ht="15.75" x14ac:dyDescent="0.25">
      <c r="B140" s="23">
        <v>45916</v>
      </c>
      <c r="C140" s="24">
        <v>432</v>
      </c>
      <c r="D140" s="25">
        <v>168</v>
      </c>
      <c r="E140" s="25">
        <v>72576</v>
      </c>
      <c r="F140" s="10"/>
      <c r="I140" s="10"/>
      <c r="J140" s="10"/>
      <c r="K140" s="10"/>
      <c r="L140" s="10"/>
    </row>
    <row r="141" spans="2:12" ht="15.75" x14ac:dyDescent="0.25">
      <c r="B141" s="23">
        <v>45915</v>
      </c>
      <c r="C141" s="24">
        <v>216</v>
      </c>
      <c r="D141" s="25">
        <v>187</v>
      </c>
      <c r="E141" s="25">
        <v>40392</v>
      </c>
      <c r="F141" s="10"/>
      <c r="I141" s="10"/>
      <c r="J141" s="10"/>
      <c r="K141" s="10"/>
      <c r="L141" s="10"/>
    </row>
    <row r="142" spans="2:12" ht="15.75" x14ac:dyDescent="0.25">
      <c r="B142" s="23">
        <v>45918</v>
      </c>
      <c r="C142" s="24">
        <v>768</v>
      </c>
      <c r="D142" s="25">
        <v>152</v>
      </c>
      <c r="E142" s="25">
        <v>116736</v>
      </c>
      <c r="F142" s="10"/>
      <c r="I142" s="10"/>
      <c r="J142" s="10"/>
      <c r="K142" s="10"/>
      <c r="L142" s="10"/>
    </row>
    <row r="143" spans="2:12" ht="15.75" x14ac:dyDescent="0.25">
      <c r="B143" s="23">
        <v>45915</v>
      </c>
      <c r="C143" s="24">
        <v>204</v>
      </c>
      <c r="D143" s="25">
        <v>187</v>
      </c>
      <c r="E143" s="25">
        <v>38148</v>
      </c>
      <c r="F143" s="10"/>
      <c r="I143" s="10"/>
      <c r="J143" s="10"/>
      <c r="K143" s="10"/>
      <c r="L143" s="10"/>
    </row>
    <row r="144" spans="2:12" ht="15.75" x14ac:dyDescent="0.25">
      <c r="B144" s="23">
        <v>45916</v>
      </c>
      <c r="C144" s="24">
        <v>540</v>
      </c>
      <c r="D144" s="25">
        <v>168</v>
      </c>
      <c r="E144" s="25">
        <v>90720</v>
      </c>
      <c r="F144" s="10"/>
      <c r="I144" s="10"/>
      <c r="J144" s="10"/>
      <c r="K144" s="10"/>
      <c r="L144" s="10"/>
    </row>
    <row r="145" spans="2:12" ht="15.75" x14ac:dyDescent="0.25">
      <c r="B145" s="23">
        <v>45917</v>
      </c>
      <c r="C145" s="24">
        <v>300</v>
      </c>
      <c r="D145" s="25">
        <v>168</v>
      </c>
      <c r="E145" s="25">
        <v>50400</v>
      </c>
      <c r="F145" s="10"/>
      <c r="I145" s="10"/>
      <c r="J145" s="10"/>
      <c r="K145" s="10"/>
      <c r="L145" s="10"/>
    </row>
    <row r="146" spans="2:12" ht="15.75" x14ac:dyDescent="0.25">
      <c r="B146" s="23">
        <v>45915</v>
      </c>
      <c r="C146" s="24">
        <v>804</v>
      </c>
      <c r="D146" s="25">
        <v>152</v>
      </c>
      <c r="E146" s="25">
        <v>122208</v>
      </c>
      <c r="F146" s="10"/>
      <c r="I146" s="10"/>
      <c r="J146" s="10"/>
      <c r="K146" s="10"/>
      <c r="L146" s="10"/>
    </row>
    <row r="147" spans="2:12" ht="15.75" x14ac:dyDescent="0.25">
      <c r="B147" s="23">
        <v>45916</v>
      </c>
      <c r="C147" s="24">
        <v>132</v>
      </c>
      <c r="D147" s="25">
        <v>198</v>
      </c>
      <c r="E147" s="25">
        <v>26136</v>
      </c>
      <c r="F147" s="10"/>
      <c r="I147" s="10"/>
      <c r="J147" s="10"/>
      <c r="K147" s="10"/>
      <c r="L147" s="10"/>
    </row>
    <row r="148" spans="2:12" ht="15.75" x14ac:dyDescent="0.25">
      <c r="B148" s="23">
        <v>45917</v>
      </c>
      <c r="C148" s="24">
        <v>804</v>
      </c>
      <c r="D148" s="25">
        <v>152</v>
      </c>
      <c r="E148" s="25">
        <v>122208</v>
      </c>
      <c r="F148" s="10"/>
      <c r="I148" s="10"/>
      <c r="J148" s="10"/>
      <c r="K148" s="10"/>
      <c r="L148" s="10"/>
    </row>
    <row r="149" spans="2:12" ht="15.75" x14ac:dyDescent="0.25">
      <c r="B149" s="23">
        <v>45917</v>
      </c>
      <c r="C149" s="24">
        <v>168</v>
      </c>
      <c r="D149" s="25">
        <v>187</v>
      </c>
      <c r="E149" s="25">
        <v>31416</v>
      </c>
      <c r="F149" s="10"/>
      <c r="I149" s="10"/>
      <c r="J149" s="10"/>
      <c r="K149" s="10"/>
      <c r="L149" s="10"/>
    </row>
    <row r="150" spans="2:12" ht="15.75" x14ac:dyDescent="0.25">
      <c r="B150" s="23">
        <v>45915</v>
      </c>
      <c r="C150" s="24">
        <v>96</v>
      </c>
      <c r="D150" s="25">
        <v>198</v>
      </c>
      <c r="E150" s="25">
        <v>19008</v>
      </c>
      <c r="F150" s="10"/>
      <c r="I150" s="10"/>
      <c r="J150" s="10"/>
      <c r="K150" s="10"/>
      <c r="L150" s="10"/>
    </row>
    <row r="151" spans="2:12" ht="15.75" x14ac:dyDescent="0.25">
      <c r="B151" s="23">
        <v>45917</v>
      </c>
      <c r="C151" s="24">
        <v>588</v>
      </c>
      <c r="D151" s="25">
        <v>152</v>
      </c>
      <c r="E151" s="25">
        <v>89376</v>
      </c>
      <c r="F151" s="10"/>
      <c r="I151" s="10"/>
      <c r="J151" s="10"/>
      <c r="K151" s="10"/>
      <c r="L151" s="10"/>
    </row>
    <row r="152" spans="2:12" ht="15.75" x14ac:dyDescent="0.25">
      <c r="B152" s="23">
        <v>45915</v>
      </c>
      <c r="C152" s="24">
        <v>384</v>
      </c>
      <c r="D152" s="25">
        <v>168</v>
      </c>
      <c r="E152" s="25">
        <v>64512</v>
      </c>
      <c r="F152" s="10"/>
      <c r="I152" s="10"/>
      <c r="J152" s="10"/>
      <c r="K152" s="10"/>
      <c r="L152" s="10"/>
    </row>
    <row r="153" spans="2:12" ht="15.75" x14ac:dyDescent="0.25">
      <c r="B153" s="23">
        <v>45917</v>
      </c>
      <c r="C153" s="24">
        <v>456</v>
      </c>
      <c r="D153" s="25">
        <v>168</v>
      </c>
      <c r="E153" s="25">
        <v>76608</v>
      </c>
      <c r="F153" s="10"/>
      <c r="I153" s="10"/>
      <c r="J153" s="10"/>
      <c r="K153" s="10"/>
      <c r="L153" s="10"/>
    </row>
    <row r="154" spans="2:12" ht="15.75" x14ac:dyDescent="0.25">
      <c r="B154" s="23">
        <v>45917</v>
      </c>
      <c r="C154" s="24">
        <v>24</v>
      </c>
      <c r="D154" s="25">
        <v>198</v>
      </c>
      <c r="E154" s="25">
        <v>4752</v>
      </c>
      <c r="F154" s="10"/>
      <c r="I154" s="10"/>
      <c r="J154" s="10"/>
      <c r="K154" s="10"/>
      <c r="L154" s="10"/>
    </row>
    <row r="155" spans="2:12" ht="15.75" x14ac:dyDescent="0.25">
      <c r="B155" s="23">
        <v>45918</v>
      </c>
      <c r="C155" s="24">
        <v>684</v>
      </c>
      <c r="D155" s="25">
        <v>152</v>
      </c>
      <c r="E155" s="25">
        <v>103968</v>
      </c>
      <c r="F155" s="10"/>
      <c r="I155" s="10"/>
      <c r="J155" s="10"/>
      <c r="K155" s="10"/>
      <c r="L155" s="10"/>
    </row>
    <row r="156" spans="2:12" ht="15.75" x14ac:dyDescent="0.25">
      <c r="B156" s="23">
        <v>45917</v>
      </c>
      <c r="C156" s="24">
        <v>384</v>
      </c>
      <c r="D156" s="25">
        <v>168</v>
      </c>
      <c r="E156" s="25">
        <v>64512</v>
      </c>
      <c r="F156" s="10"/>
      <c r="I156" s="10"/>
      <c r="J156" s="10"/>
      <c r="K156" s="10"/>
      <c r="L156" s="10"/>
    </row>
    <row r="157" spans="2:12" ht="15.75" x14ac:dyDescent="0.25">
      <c r="B157" s="23">
        <v>45915</v>
      </c>
      <c r="C157" s="24">
        <v>192</v>
      </c>
      <c r="D157" s="25">
        <v>187</v>
      </c>
      <c r="E157" s="25">
        <v>35904</v>
      </c>
      <c r="F157" s="10"/>
      <c r="I157" s="10"/>
      <c r="J157" s="10"/>
      <c r="K157" s="10"/>
      <c r="L157" s="10"/>
    </row>
    <row r="158" spans="2:12" ht="15.75" x14ac:dyDescent="0.25">
      <c r="B158" s="23">
        <v>45916</v>
      </c>
      <c r="C158" s="24">
        <v>300</v>
      </c>
      <c r="D158" s="25">
        <v>168</v>
      </c>
      <c r="E158" s="25">
        <v>50400</v>
      </c>
      <c r="F158" s="10"/>
      <c r="I158" s="10"/>
      <c r="J158" s="10"/>
      <c r="K158" s="10"/>
      <c r="L158" s="10"/>
    </row>
    <row r="159" spans="2:12" ht="15.75" x14ac:dyDescent="0.25">
      <c r="B159" s="23">
        <v>45918</v>
      </c>
      <c r="C159" s="24">
        <v>684</v>
      </c>
      <c r="D159" s="25">
        <v>152</v>
      </c>
      <c r="E159" s="25">
        <v>103968</v>
      </c>
      <c r="F159" s="10"/>
      <c r="I159" s="10"/>
      <c r="J159" s="10"/>
      <c r="K159" s="10"/>
      <c r="L159" s="10"/>
    </row>
    <row r="160" spans="2:12" ht="15.75" x14ac:dyDescent="0.25">
      <c r="B160" s="23">
        <v>45916</v>
      </c>
      <c r="C160" s="24">
        <v>288</v>
      </c>
      <c r="D160" s="25">
        <v>187</v>
      </c>
      <c r="E160" s="25">
        <v>53856</v>
      </c>
      <c r="F160" s="10"/>
      <c r="I160" s="10"/>
      <c r="J160" s="10"/>
      <c r="K160" s="10"/>
      <c r="L160" s="10"/>
    </row>
    <row r="161" spans="2:12" ht="15.75" x14ac:dyDescent="0.25">
      <c r="B161" s="23">
        <v>45918</v>
      </c>
      <c r="C161" s="24">
        <v>432</v>
      </c>
      <c r="D161" s="25">
        <v>168</v>
      </c>
      <c r="E161" s="25">
        <v>72576</v>
      </c>
      <c r="F161" s="10"/>
      <c r="I161" s="10"/>
      <c r="J161" s="10"/>
      <c r="K161" s="10"/>
      <c r="L161" s="10"/>
    </row>
    <row r="162" spans="2:12" ht="15.75" x14ac:dyDescent="0.25">
      <c r="B162" s="23">
        <v>45916</v>
      </c>
      <c r="C162" s="24">
        <v>648</v>
      </c>
      <c r="D162" s="25">
        <v>152</v>
      </c>
      <c r="E162" s="25">
        <v>98496</v>
      </c>
      <c r="F162" s="10"/>
      <c r="I162" s="10"/>
      <c r="J162" s="10"/>
      <c r="K162" s="10"/>
      <c r="L162" s="10"/>
    </row>
    <row r="163" spans="2:12" ht="15.75" x14ac:dyDescent="0.25">
      <c r="B163" s="23">
        <v>45916</v>
      </c>
      <c r="C163" s="24">
        <v>324</v>
      </c>
      <c r="D163" s="25">
        <v>168</v>
      </c>
      <c r="E163" s="25">
        <v>54432</v>
      </c>
      <c r="F163" s="10"/>
      <c r="I163" s="10"/>
      <c r="J163" s="10"/>
      <c r="K163" s="10"/>
      <c r="L163" s="10"/>
    </row>
    <row r="164" spans="2:12" ht="15.75" x14ac:dyDescent="0.25">
      <c r="B164" s="23">
        <v>45916</v>
      </c>
      <c r="C164" s="24">
        <v>24</v>
      </c>
      <c r="D164" s="25">
        <v>198</v>
      </c>
      <c r="E164" s="25">
        <v>4752</v>
      </c>
      <c r="F164" s="10"/>
      <c r="I164" s="10"/>
      <c r="J164" s="10"/>
      <c r="K164" s="10"/>
      <c r="L164" s="10"/>
    </row>
    <row r="165" spans="2:12" ht="15.75" x14ac:dyDescent="0.25">
      <c r="B165" s="23">
        <v>45915</v>
      </c>
      <c r="C165" s="24">
        <v>552</v>
      </c>
      <c r="D165" s="25">
        <v>168</v>
      </c>
      <c r="E165" s="25">
        <v>92736</v>
      </c>
      <c r="F165" s="10"/>
      <c r="I165" s="10"/>
      <c r="J165" s="10"/>
      <c r="K165" s="10"/>
      <c r="L165" s="10"/>
    </row>
    <row r="166" spans="2:12" ht="15.75" x14ac:dyDescent="0.25">
      <c r="B166" s="23">
        <v>45917</v>
      </c>
      <c r="C166" s="24">
        <v>168</v>
      </c>
      <c r="D166" s="25">
        <v>187</v>
      </c>
      <c r="E166" s="25">
        <v>31416</v>
      </c>
      <c r="F166" s="10"/>
      <c r="I166" s="10"/>
      <c r="J166" s="10"/>
      <c r="K166" s="10"/>
      <c r="L166" s="10"/>
    </row>
    <row r="167" spans="2:12" ht="15.75" x14ac:dyDescent="0.25">
      <c r="B167" s="23">
        <v>45917</v>
      </c>
      <c r="C167" s="24">
        <v>744</v>
      </c>
      <c r="D167" s="25">
        <v>152</v>
      </c>
      <c r="E167" s="25">
        <v>113088</v>
      </c>
      <c r="F167" s="10"/>
      <c r="I167" s="10"/>
      <c r="J167" s="10"/>
      <c r="K167" s="10"/>
      <c r="L167" s="10"/>
    </row>
    <row r="168" spans="2:12" ht="15.75" x14ac:dyDescent="0.25">
      <c r="B168" s="23">
        <v>45917</v>
      </c>
      <c r="C168" s="24">
        <v>228</v>
      </c>
      <c r="D168" s="25">
        <v>187</v>
      </c>
      <c r="E168" s="25">
        <v>42636</v>
      </c>
      <c r="F168" s="10"/>
      <c r="I168" s="10"/>
      <c r="J168" s="10"/>
      <c r="K168" s="10"/>
      <c r="L168" s="10"/>
    </row>
    <row r="169" spans="2:12" ht="15.75" x14ac:dyDescent="0.25">
      <c r="B169" s="23">
        <v>45916</v>
      </c>
      <c r="C169" s="24">
        <v>636</v>
      </c>
      <c r="D169" s="25">
        <v>152</v>
      </c>
      <c r="E169" s="25">
        <v>96672</v>
      </c>
      <c r="F169" s="10"/>
      <c r="I169" s="10"/>
      <c r="J169" s="10"/>
      <c r="K169" s="10"/>
      <c r="L169" s="10"/>
    </row>
    <row r="170" spans="2:12" ht="15.75" x14ac:dyDescent="0.25">
      <c r="B170" s="23">
        <v>45916</v>
      </c>
      <c r="C170" s="24">
        <v>312</v>
      </c>
      <c r="D170" s="25">
        <v>168</v>
      </c>
      <c r="E170" s="25">
        <v>52416</v>
      </c>
      <c r="F170" s="10"/>
      <c r="I170" s="10"/>
      <c r="J170" s="10"/>
      <c r="K170" s="10"/>
      <c r="L170" s="10"/>
    </row>
    <row r="171" spans="2:12" ht="15.75" x14ac:dyDescent="0.25">
      <c r="B171" s="23">
        <v>45916</v>
      </c>
      <c r="C171" s="24">
        <v>36</v>
      </c>
      <c r="D171" s="25">
        <v>198</v>
      </c>
      <c r="E171" s="25">
        <v>7128</v>
      </c>
      <c r="F171" s="10"/>
      <c r="I171" s="10"/>
      <c r="J171" s="10"/>
      <c r="K171" s="10"/>
      <c r="L171" s="10"/>
    </row>
    <row r="172" spans="2:12" ht="15.75" x14ac:dyDescent="0.25">
      <c r="B172" s="23">
        <v>45917</v>
      </c>
      <c r="C172" s="24">
        <v>492</v>
      </c>
      <c r="D172" s="25">
        <v>168</v>
      </c>
      <c r="E172" s="25">
        <v>82656</v>
      </c>
      <c r="F172" s="10"/>
      <c r="I172" s="10"/>
      <c r="J172" s="10"/>
      <c r="K172" s="10"/>
      <c r="L172" s="10"/>
    </row>
    <row r="173" spans="2:12" ht="15.75" x14ac:dyDescent="0.25">
      <c r="B173" s="23">
        <v>45917</v>
      </c>
      <c r="C173" s="24">
        <v>660</v>
      </c>
      <c r="D173" s="25">
        <v>152</v>
      </c>
      <c r="E173" s="25">
        <v>100320</v>
      </c>
      <c r="F173" s="10"/>
      <c r="I173" s="10"/>
      <c r="J173" s="10"/>
      <c r="K173" s="10"/>
      <c r="L173" s="10"/>
    </row>
    <row r="174" spans="2:12" ht="15.75" x14ac:dyDescent="0.25">
      <c r="B174" s="23">
        <v>45915</v>
      </c>
      <c r="C174" s="24">
        <v>756</v>
      </c>
      <c r="D174" s="25">
        <v>152</v>
      </c>
      <c r="E174" s="25">
        <v>114912</v>
      </c>
      <c r="F174" s="10"/>
      <c r="I174" s="10"/>
      <c r="J174" s="10"/>
      <c r="K174" s="10"/>
      <c r="L174" s="10"/>
    </row>
    <row r="175" spans="2:12" ht="15.75" x14ac:dyDescent="0.25">
      <c r="B175" s="23">
        <v>45918</v>
      </c>
      <c r="C175" s="24">
        <v>288</v>
      </c>
      <c r="D175" s="25">
        <v>187</v>
      </c>
      <c r="E175" s="25">
        <v>53856</v>
      </c>
      <c r="F175" s="10"/>
      <c r="I175" s="10"/>
      <c r="J175" s="10"/>
      <c r="K175" s="10"/>
      <c r="L175" s="10"/>
    </row>
    <row r="176" spans="2:12" ht="15.75" x14ac:dyDescent="0.25">
      <c r="B176" s="23">
        <v>45918</v>
      </c>
      <c r="C176" s="24">
        <v>408</v>
      </c>
      <c r="D176" s="25">
        <v>168</v>
      </c>
      <c r="E176" s="25">
        <v>68544</v>
      </c>
      <c r="F176" s="10"/>
      <c r="I176" s="10"/>
      <c r="J176" s="10"/>
      <c r="K176" s="10"/>
      <c r="L176" s="10"/>
    </row>
    <row r="177" spans="2:12" ht="15.75" x14ac:dyDescent="0.25">
      <c r="B177" s="23">
        <v>45916</v>
      </c>
      <c r="C177" s="24">
        <v>384</v>
      </c>
      <c r="D177" s="25">
        <v>168</v>
      </c>
      <c r="E177" s="25">
        <v>64512</v>
      </c>
      <c r="F177" s="10"/>
      <c r="I177" s="10"/>
      <c r="J177" s="10"/>
      <c r="K177" s="10"/>
      <c r="L177" s="10"/>
    </row>
    <row r="178" spans="2:12" ht="15.75" x14ac:dyDescent="0.25">
      <c r="B178" s="23">
        <v>45918</v>
      </c>
      <c r="C178" s="24">
        <v>612</v>
      </c>
      <c r="D178" s="25">
        <v>152</v>
      </c>
      <c r="E178" s="25">
        <v>93024</v>
      </c>
      <c r="F178" s="10"/>
      <c r="I178" s="10"/>
      <c r="J178" s="10"/>
      <c r="K178" s="10"/>
      <c r="L178" s="10"/>
    </row>
    <row r="179" spans="2:12" ht="15.75" x14ac:dyDescent="0.25">
      <c r="B179" s="23">
        <v>45915</v>
      </c>
      <c r="C179" s="24">
        <v>600</v>
      </c>
      <c r="D179" s="25">
        <v>152</v>
      </c>
      <c r="E179" s="25">
        <v>91200</v>
      </c>
      <c r="F179" s="10"/>
      <c r="I179" s="10"/>
      <c r="J179" s="10"/>
      <c r="K179" s="10"/>
      <c r="L179" s="10"/>
    </row>
    <row r="180" spans="2:12" ht="15.75" x14ac:dyDescent="0.25">
      <c r="B180" s="23">
        <v>45917</v>
      </c>
      <c r="C180" s="24">
        <v>432</v>
      </c>
      <c r="D180" s="25">
        <v>168</v>
      </c>
      <c r="E180" s="25">
        <v>72576</v>
      </c>
      <c r="F180" s="10"/>
      <c r="I180" s="10"/>
      <c r="J180" s="10"/>
      <c r="K180" s="10"/>
      <c r="L180" s="10"/>
    </row>
    <row r="181" spans="2:12" ht="15.75" x14ac:dyDescent="0.25">
      <c r="B181" s="23">
        <v>45916</v>
      </c>
      <c r="C181" s="24">
        <v>300</v>
      </c>
      <c r="D181" s="25">
        <v>168</v>
      </c>
      <c r="E181" s="25">
        <v>50400</v>
      </c>
      <c r="F181" s="10"/>
      <c r="I181" s="10"/>
      <c r="J181" s="10"/>
      <c r="K181" s="10"/>
      <c r="L181" s="10"/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3CD8E7-62DA-4FF7-9217-1883860B5C82}">
  <sheetPr>
    <tabColor rgb="FF0000FF"/>
  </sheetPr>
  <dimension ref="A2:I15"/>
  <sheetViews>
    <sheetView zoomScale="190" zoomScaleNormal="190" workbookViewId="0">
      <selection activeCell="C7" sqref="C7"/>
    </sheetView>
  </sheetViews>
  <sheetFormatPr defaultRowHeight="15" x14ac:dyDescent="0.25"/>
  <cols>
    <col min="1" max="1" width="3.5703125" customWidth="1"/>
    <col min="2" max="2" width="10.7109375" customWidth="1"/>
    <col min="3" max="3" width="8.85546875"/>
    <col min="4" max="4" width="1.28515625" customWidth="1"/>
    <col min="5" max="5" width="14.5703125" customWidth="1"/>
    <col min="6" max="9" width="7.42578125" customWidth="1"/>
    <col min="10" max="10" width="25.42578125" customWidth="1"/>
  </cols>
  <sheetData>
    <row r="2" spans="1:9" x14ac:dyDescent="0.25">
      <c r="A2" s="1"/>
      <c r="B2" s="1" t="s">
        <v>0</v>
      </c>
    </row>
    <row r="3" spans="1:9" x14ac:dyDescent="0.25">
      <c r="A3" s="1"/>
      <c r="B3" t="s">
        <v>1</v>
      </c>
    </row>
    <row r="4" spans="1:9" x14ac:dyDescent="0.25">
      <c r="A4" s="1"/>
    </row>
    <row r="5" spans="1:9" x14ac:dyDescent="0.25">
      <c r="B5" s="2" t="s">
        <v>2</v>
      </c>
      <c r="C5" s="3">
        <v>27</v>
      </c>
      <c r="E5" s="1" t="s">
        <v>3</v>
      </c>
    </row>
    <row r="6" spans="1:9" ht="17.25" x14ac:dyDescent="0.3">
      <c r="B6" s="2" t="s">
        <v>4</v>
      </c>
      <c r="C6" s="4" t="e">
        <f>_xlfn.XLOOKUP(C5,E12:E15,F11:I11,,-1)</f>
        <v>#VALUE!</v>
      </c>
      <c r="E6" s="5" t="str" cm="1">
        <f t="array" aca="1" ref="E6:E7" ca="1">ShowFormulas(C6:C9)</f>
        <v>C6: =XLOOKUP(C5,E12:E15,F11:I11,,-1)</v>
      </c>
    </row>
    <row r="7" spans="1:9" ht="17.25" x14ac:dyDescent="0.3">
      <c r="B7" s="2" t="s">
        <v>4</v>
      </c>
      <c r="C7" s="4"/>
      <c r="E7" s="5" t="str">
        <f ca="1"/>
        <v>C9: =LOOKUP(C5,E12:E15,F11:I11)</v>
      </c>
    </row>
    <row r="9" spans="1:9" x14ac:dyDescent="0.25">
      <c r="C9" s="4">
        <f>LOOKUP(C5,E12:E15,F11:I11)</f>
        <v>0.15</v>
      </c>
      <c r="E9" s="1" t="s">
        <v>5</v>
      </c>
    </row>
    <row r="11" spans="1:9" x14ac:dyDescent="0.25">
      <c r="E11" s="2" t="s">
        <v>22</v>
      </c>
      <c r="F11" s="3">
        <v>0.01</v>
      </c>
      <c r="G11" s="3">
        <v>0.15</v>
      </c>
      <c r="H11" s="3">
        <v>0.35</v>
      </c>
      <c r="I11" s="3">
        <v>0.47499999999999998</v>
      </c>
    </row>
    <row r="12" spans="1:9" x14ac:dyDescent="0.25">
      <c r="E12" s="3">
        <v>0</v>
      </c>
    </row>
    <row r="13" spans="1:9" x14ac:dyDescent="0.25">
      <c r="E13" s="3">
        <v>25</v>
      </c>
    </row>
    <row r="14" spans="1:9" x14ac:dyDescent="0.25">
      <c r="E14" s="3">
        <v>45</v>
      </c>
    </row>
    <row r="15" spans="1:9" x14ac:dyDescent="0.25">
      <c r="E15" s="3">
        <v>75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47FDC0-703A-4C0C-8B0D-3E48EE804C49}">
  <sheetPr>
    <tabColor rgb="FF0000FF"/>
  </sheetPr>
  <dimension ref="A1:U38"/>
  <sheetViews>
    <sheetView zoomScale="145" zoomScaleNormal="145" workbookViewId="0">
      <selection activeCell="E8" sqref="E8"/>
    </sheetView>
  </sheetViews>
  <sheetFormatPr defaultRowHeight="15" x14ac:dyDescent="0.25"/>
  <cols>
    <col min="1" max="1" width="4" customWidth="1"/>
    <col min="2" max="2" width="8" customWidth="1"/>
    <col min="3" max="3" width="6.42578125" customWidth="1"/>
    <col min="4" max="4" width="9.7109375" customWidth="1"/>
    <col min="5" max="6" width="8.85546875"/>
    <col min="7" max="7" width="4.5703125" customWidth="1"/>
    <col min="8" max="8" width="7.42578125" customWidth="1"/>
    <col min="9" max="9" width="0.7109375" customWidth="1"/>
    <col min="10" max="10" width="9.28515625" customWidth="1"/>
    <col min="11" max="11" width="10.85546875" customWidth="1"/>
    <col min="12" max="12" width="3.85546875" customWidth="1"/>
    <col min="13" max="13" width="7.85546875" customWidth="1"/>
    <col min="14" max="14" width="5.7109375" customWidth="1"/>
    <col min="15" max="15" width="8.7109375" customWidth="1"/>
    <col min="16" max="20" width="8.85546875"/>
    <col min="21" max="21" width="11.42578125" bestFit="1" customWidth="1"/>
  </cols>
  <sheetData>
    <row r="1" spans="1:21" x14ac:dyDescent="0.25">
      <c r="J1" s="1" t="s">
        <v>74</v>
      </c>
      <c r="M1" s="122" t="s">
        <v>75</v>
      </c>
    </row>
    <row r="2" spans="1:21" x14ac:dyDescent="0.25">
      <c r="A2" s="1"/>
      <c r="B2" s="1" t="s">
        <v>30</v>
      </c>
      <c r="D2" s="1"/>
    </row>
    <row r="3" spans="1:21" x14ac:dyDescent="0.25">
      <c r="A3" s="1"/>
      <c r="B3" t="s">
        <v>31</v>
      </c>
      <c r="J3" s="41" t="s">
        <v>32</v>
      </c>
      <c r="K3" s="42"/>
      <c r="M3" s="41" t="s">
        <v>33</v>
      </c>
      <c r="N3" s="43"/>
      <c r="O3" s="42"/>
    </row>
    <row r="4" spans="1:21" x14ac:dyDescent="0.25">
      <c r="A4" s="1"/>
      <c r="J4" s="44" t="s">
        <v>34</v>
      </c>
      <c r="K4" s="45"/>
      <c r="M4" s="44" t="s">
        <v>35</v>
      </c>
      <c r="N4" s="46"/>
      <c r="O4" s="45"/>
    </row>
    <row r="5" spans="1:21" x14ac:dyDescent="0.25">
      <c r="A5" s="1"/>
      <c r="B5" s="47" t="s">
        <v>36</v>
      </c>
      <c r="C5" s="48"/>
      <c r="D5" s="48"/>
      <c r="E5" s="48"/>
      <c r="F5" s="49"/>
      <c r="J5" s="50" t="s">
        <v>37</v>
      </c>
      <c r="K5" s="51"/>
      <c r="M5" s="50" t="s">
        <v>38</v>
      </c>
      <c r="N5" s="52"/>
      <c r="O5" s="51"/>
      <c r="U5" s="53" t="s">
        <v>39</v>
      </c>
    </row>
    <row r="7" spans="1:21" ht="30" x14ac:dyDescent="0.25">
      <c r="B7" s="2" t="s">
        <v>40</v>
      </c>
      <c r="C7" s="2" t="s">
        <v>14</v>
      </c>
      <c r="D7" s="2" t="s">
        <v>41</v>
      </c>
      <c r="E7" s="54" t="s">
        <v>42</v>
      </c>
      <c r="F7" s="54" t="s">
        <v>42</v>
      </c>
      <c r="G7" s="1"/>
      <c r="H7" s="1" t="s">
        <v>6</v>
      </c>
      <c r="J7" s="2" t="s">
        <v>2</v>
      </c>
      <c r="K7" s="54" t="s">
        <v>43</v>
      </c>
      <c r="M7" s="2" t="s">
        <v>40</v>
      </c>
      <c r="N7" s="2" t="s">
        <v>2</v>
      </c>
      <c r="O7" s="54" t="s">
        <v>42</v>
      </c>
      <c r="R7" s="2" t="s">
        <v>40</v>
      </c>
      <c r="S7" s="2" t="s">
        <v>14</v>
      </c>
      <c r="U7" s="54" t="s">
        <v>42</v>
      </c>
    </row>
    <row r="8" spans="1:21" x14ac:dyDescent="0.25">
      <c r="B8" s="3" t="s">
        <v>6</v>
      </c>
      <c r="C8" s="3">
        <v>26.95</v>
      </c>
      <c r="D8" s="3">
        <v>24</v>
      </c>
      <c r="E8" s="4"/>
      <c r="F8" s="4"/>
      <c r="J8" s="3">
        <v>0</v>
      </c>
      <c r="K8" s="55">
        <v>0</v>
      </c>
      <c r="M8" s="56" t="s">
        <v>6</v>
      </c>
      <c r="N8" s="3">
        <v>0</v>
      </c>
      <c r="O8" s="55">
        <v>0</v>
      </c>
      <c r="R8" s="56" t="s">
        <v>6</v>
      </c>
      <c r="S8" s="3">
        <v>26.95</v>
      </c>
      <c r="U8" s="4">
        <f>LOOKUP(D8,_xlfn.IFS(B8=$H$7,$J$8:$K$10,B8=$H$12,$J$13:$K$15,TRUE,$J$18:$K$20))</f>
        <v>0.25</v>
      </c>
    </row>
    <row r="9" spans="1:21" x14ac:dyDescent="0.25">
      <c r="B9" s="3" t="s">
        <v>8</v>
      </c>
      <c r="C9" s="3">
        <v>28.95</v>
      </c>
      <c r="D9" s="3">
        <v>60</v>
      </c>
      <c r="E9" s="4"/>
      <c r="F9" s="4"/>
      <c r="J9" s="3">
        <v>15</v>
      </c>
      <c r="K9" s="55">
        <v>0.25</v>
      </c>
      <c r="M9" s="56" t="s">
        <v>6</v>
      </c>
      <c r="N9" s="3">
        <v>15</v>
      </c>
      <c r="O9" s="55">
        <v>0.25</v>
      </c>
      <c r="R9" s="56" t="s">
        <v>7</v>
      </c>
      <c r="S9" s="3">
        <v>43.95</v>
      </c>
      <c r="U9" s="4">
        <f t="shared" ref="U9:U19" si="0">LOOKUP(D9,_xlfn.IFS(B9=$H$7,$J$8:$K$10,B9=$H$12,$J$13:$K$15,TRUE,$J$18:$K$20))</f>
        <v>0.5</v>
      </c>
    </row>
    <row r="10" spans="1:21" x14ac:dyDescent="0.25">
      <c r="B10" s="3" t="s">
        <v>6</v>
      </c>
      <c r="C10" s="3">
        <v>26.95</v>
      </c>
      <c r="D10" s="3">
        <v>50</v>
      </c>
      <c r="E10" s="4"/>
      <c r="F10" s="4"/>
      <c r="J10" s="3">
        <v>45</v>
      </c>
      <c r="K10" s="55">
        <v>0.4</v>
      </c>
      <c r="M10" s="56" t="s">
        <v>6</v>
      </c>
      <c r="N10" s="3">
        <v>45</v>
      </c>
      <c r="O10" s="55">
        <v>0.4</v>
      </c>
      <c r="R10" s="56" t="s">
        <v>8</v>
      </c>
      <c r="S10" s="3">
        <v>28.95</v>
      </c>
      <c r="U10" s="4">
        <f t="shared" si="0"/>
        <v>0.4</v>
      </c>
    </row>
    <row r="11" spans="1:21" x14ac:dyDescent="0.25">
      <c r="B11" s="3" t="s">
        <v>7</v>
      </c>
      <c r="C11" s="3">
        <v>43.95</v>
      </c>
      <c r="D11" s="3">
        <v>5</v>
      </c>
      <c r="E11" s="4"/>
      <c r="F11" s="4"/>
      <c r="M11" s="56" t="s">
        <v>7</v>
      </c>
      <c r="N11" s="3">
        <v>0</v>
      </c>
      <c r="O11" s="55">
        <v>0</v>
      </c>
      <c r="U11" s="4">
        <f t="shared" si="0"/>
        <v>0</v>
      </c>
    </row>
    <row r="12" spans="1:21" x14ac:dyDescent="0.25">
      <c r="B12" s="3" t="s">
        <v>7</v>
      </c>
      <c r="C12" s="3">
        <v>43.95</v>
      </c>
      <c r="D12" s="3">
        <v>25</v>
      </c>
      <c r="E12" s="4"/>
      <c r="F12" s="4"/>
      <c r="H12" s="1" t="s">
        <v>7</v>
      </c>
      <c r="J12" s="2" t="s">
        <v>2</v>
      </c>
      <c r="K12" s="54" t="s">
        <v>43</v>
      </c>
      <c r="M12" s="56" t="s">
        <v>7</v>
      </c>
      <c r="N12" s="3">
        <v>20</v>
      </c>
      <c r="O12" s="55">
        <v>0.2</v>
      </c>
      <c r="U12" s="4">
        <f t="shared" si="0"/>
        <v>0.2</v>
      </c>
    </row>
    <row r="13" spans="1:21" x14ac:dyDescent="0.25">
      <c r="B13" s="3" t="s">
        <v>6</v>
      </c>
      <c r="C13" s="3">
        <v>26.95</v>
      </c>
      <c r="D13" s="3">
        <v>96</v>
      </c>
      <c r="E13" s="4"/>
      <c r="F13" s="4"/>
      <c r="J13" s="3">
        <v>0</v>
      </c>
      <c r="K13" s="55">
        <v>0</v>
      </c>
      <c r="M13" s="56" t="s">
        <v>7</v>
      </c>
      <c r="N13" s="3">
        <v>60</v>
      </c>
      <c r="O13" s="55">
        <v>0.45</v>
      </c>
      <c r="U13" s="4">
        <f t="shared" si="0"/>
        <v>0.4</v>
      </c>
    </row>
    <row r="14" spans="1:21" x14ac:dyDescent="0.25">
      <c r="B14" s="3" t="s">
        <v>44</v>
      </c>
      <c r="C14" s="3">
        <v>30.95</v>
      </c>
      <c r="D14" s="3">
        <v>8</v>
      </c>
      <c r="E14" s="4"/>
      <c r="F14" s="4"/>
      <c r="J14" s="3">
        <v>20</v>
      </c>
      <c r="K14" s="55">
        <v>0.2</v>
      </c>
      <c r="M14" s="56" t="s">
        <v>45</v>
      </c>
      <c r="N14" s="3">
        <v>0</v>
      </c>
      <c r="O14" s="55">
        <v>0</v>
      </c>
      <c r="U14" s="4">
        <f t="shared" si="0"/>
        <v>0</v>
      </c>
    </row>
    <row r="15" spans="1:21" x14ac:dyDescent="0.25">
      <c r="B15" s="3" t="s">
        <v>7</v>
      </c>
      <c r="C15" s="3">
        <v>43.95</v>
      </c>
      <c r="D15" s="3">
        <v>124</v>
      </c>
      <c r="E15" s="4"/>
      <c r="F15" s="4"/>
      <c r="J15" s="3">
        <v>60</v>
      </c>
      <c r="K15" s="55">
        <v>0.45</v>
      </c>
      <c r="M15" s="56" t="s">
        <v>45</v>
      </c>
      <c r="N15" s="3">
        <v>15</v>
      </c>
      <c r="O15" s="55">
        <v>0.3</v>
      </c>
      <c r="U15" s="4">
        <f t="shared" si="0"/>
        <v>0.45</v>
      </c>
    </row>
    <row r="16" spans="1:21" x14ac:dyDescent="0.25">
      <c r="B16" s="3" t="s">
        <v>6</v>
      </c>
      <c r="C16" s="3">
        <v>26.95</v>
      </c>
      <c r="D16" s="3">
        <v>55</v>
      </c>
      <c r="E16" s="4"/>
      <c r="F16" s="4"/>
      <c r="M16" s="56" t="s">
        <v>45</v>
      </c>
      <c r="N16" s="3">
        <v>25</v>
      </c>
      <c r="O16" s="55">
        <v>0.5</v>
      </c>
      <c r="U16" s="4">
        <f t="shared" si="0"/>
        <v>0.4</v>
      </c>
    </row>
    <row r="17" spans="2:21" x14ac:dyDescent="0.25">
      <c r="B17" s="3" t="s">
        <v>6</v>
      </c>
      <c r="C17" s="3">
        <v>26.95</v>
      </c>
      <c r="D17" s="3">
        <v>2</v>
      </c>
      <c r="E17" s="4"/>
      <c r="F17" s="4"/>
      <c r="H17" s="1" t="s">
        <v>45</v>
      </c>
      <c r="J17" s="2" t="s">
        <v>2</v>
      </c>
      <c r="K17" s="54" t="s">
        <v>43</v>
      </c>
      <c r="U17" s="4">
        <f t="shared" si="0"/>
        <v>0</v>
      </c>
    </row>
    <row r="18" spans="2:21" x14ac:dyDescent="0.25">
      <c r="B18" s="3" t="s">
        <v>7</v>
      </c>
      <c r="C18" s="3">
        <v>43.95</v>
      </c>
      <c r="D18" s="3">
        <v>5</v>
      </c>
      <c r="E18" s="4"/>
      <c r="F18" s="4"/>
      <c r="J18" s="3">
        <v>0</v>
      </c>
      <c r="K18" s="55">
        <v>0</v>
      </c>
      <c r="U18" s="4">
        <f t="shared" si="0"/>
        <v>0</v>
      </c>
    </row>
    <row r="19" spans="2:21" x14ac:dyDescent="0.25">
      <c r="B19" s="3" t="s">
        <v>44</v>
      </c>
      <c r="C19" s="3">
        <v>30.95</v>
      </c>
      <c r="D19" s="3">
        <v>19</v>
      </c>
      <c r="E19" s="4"/>
      <c r="F19" s="4"/>
      <c r="J19" s="3">
        <v>15</v>
      </c>
      <c r="K19" s="55">
        <v>0.3</v>
      </c>
      <c r="U19" s="4">
        <f t="shared" si="0"/>
        <v>0.3</v>
      </c>
    </row>
    <row r="20" spans="2:21" x14ac:dyDescent="0.25">
      <c r="J20" s="3">
        <v>25</v>
      </c>
      <c r="K20" s="55">
        <v>0.5</v>
      </c>
    </row>
    <row r="25" spans="2:21" x14ac:dyDescent="0.25">
      <c r="B25" s="121" t="s">
        <v>73</v>
      </c>
    </row>
    <row r="26" spans="2:21" ht="30" x14ac:dyDescent="0.25">
      <c r="B26" s="2" t="s">
        <v>40</v>
      </c>
      <c r="C26" s="2" t="s">
        <v>14</v>
      </c>
      <c r="D26" s="2" t="s">
        <v>41</v>
      </c>
      <c r="E26" s="54" t="s">
        <v>42</v>
      </c>
      <c r="F26" s="54" t="s">
        <v>42</v>
      </c>
    </row>
    <row r="27" spans="2:21" ht="17.25" x14ac:dyDescent="0.25">
      <c r="B27" s="3" t="s">
        <v>6</v>
      </c>
      <c r="C27" s="3">
        <v>26.95</v>
      </c>
      <c r="D27" s="3">
        <v>24</v>
      </c>
      <c r="E27" s="4">
        <f>LOOKUP(D27,_xlfn.SWITCH(B27,$H$7,$J$8:$K$10,$H$12,$J$13:$K$15,$J$18:$K$20))</f>
        <v>0.25</v>
      </c>
      <c r="F27" s="4" cm="1">
        <f t="array" ref="F27">LOOKUP(D27,_xlfn._xlws.FILTER($N$8:$O$13,$M$8:$M$13=B27,$N$14:$O$16))</f>
        <v>0.25</v>
      </c>
      <c r="H27" s="57" t="str" cm="1">
        <f t="array" aca="1" ref="H27:H28" ca="1">ShowFormulas(E27:F27)</f>
        <v>E27: =LOOKUP(D27,SWITCH(B27,$H$7,$J$8:$K$10,$H$12,$J$13:$K$15,$J$18:$K$20))</v>
      </c>
    </row>
    <row r="28" spans="2:21" ht="17.25" x14ac:dyDescent="0.25">
      <c r="B28" s="3" t="s">
        <v>8</v>
      </c>
      <c r="C28" s="3">
        <v>28.95</v>
      </c>
      <c r="D28" s="3">
        <v>60</v>
      </c>
      <c r="E28" s="4">
        <f t="shared" ref="E28:E38" si="1">LOOKUP(D28,_xlfn.SWITCH(B28,$H$7,$J$8:$K$10,$H$12,$J$13:$K$15,$J$18:$K$20))</f>
        <v>0.5</v>
      </c>
      <c r="F28" s="4" cm="1">
        <f t="array" ref="F28">LOOKUP(D28,_xlfn._xlws.FILTER($N$8:$O$13,$M$8:$M$13=B28,$N$14:$O$16))</f>
        <v>0.5</v>
      </c>
      <c r="H28" s="57" t="str">
        <f ca="1"/>
        <v>F27: =LOOKUP(D27,FILTER($N$8:$O$13,$M$8:$M$13=B27,$N$14:$O$16))</v>
      </c>
    </row>
    <row r="29" spans="2:21" x14ac:dyDescent="0.25">
      <c r="B29" s="3" t="s">
        <v>6</v>
      </c>
      <c r="C29" s="3">
        <v>26.95</v>
      </c>
      <c r="D29" s="3">
        <v>50</v>
      </c>
      <c r="E29" s="4">
        <f t="shared" si="1"/>
        <v>0.4</v>
      </c>
      <c r="F29" s="4" cm="1">
        <f t="array" ref="F29">LOOKUP(D29,_xlfn._xlws.FILTER($N$8:$O$13,$M$8:$M$13=B29,$N$14:$O$16))</f>
        <v>0.4</v>
      </c>
    </row>
    <row r="30" spans="2:21" x14ac:dyDescent="0.25">
      <c r="B30" s="3" t="s">
        <v>7</v>
      </c>
      <c r="C30" s="3">
        <v>43.95</v>
      </c>
      <c r="D30" s="3">
        <v>5</v>
      </c>
      <c r="E30" s="4">
        <f t="shared" si="1"/>
        <v>0</v>
      </c>
      <c r="F30" s="4" cm="1">
        <f t="array" ref="F30">LOOKUP(D30,_xlfn._xlws.FILTER($N$8:$O$13,$M$8:$M$13=B30,$N$14:$O$16))</f>
        <v>0</v>
      </c>
    </row>
    <row r="31" spans="2:21" x14ac:dyDescent="0.25">
      <c r="B31" s="3" t="s">
        <v>7</v>
      </c>
      <c r="C31" s="3">
        <v>43.95</v>
      </c>
      <c r="D31" s="3">
        <v>25</v>
      </c>
      <c r="E31" s="4">
        <f t="shared" si="1"/>
        <v>0.2</v>
      </c>
      <c r="F31" s="4" cm="1">
        <f t="array" ref="F31">LOOKUP(D31,_xlfn._xlws.FILTER($N$8:$O$13,$M$8:$M$13=B31,$N$14:$O$16))</f>
        <v>0.2</v>
      </c>
    </row>
    <row r="32" spans="2:21" x14ac:dyDescent="0.25">
      <c r="B32" s="3" t="s">
        <v>6</v>
      </c>
      <c r="C32" s="3">
        <v>26.95</v>
      </c>
      <c r="D32" s="3">
        <v>96</v>
      </c>
      <c r="E32" s="4">
        <f t="shared" si="1"/>
        <v>0.4</v>
      </c>
      <c r="F32" s="4" cm="1">
        <f t="array" ref="F32">LOOKUP(D32,_xlfn._xlws.FILTER($N$8:$O$13,$M$8:$M$13=B32,$N$14:$O$16))</f>
        <v>0.4</v>
      </c>
    </row>
    <row r="33" spans="2:6" x14ac:dyDescent="0.25">
      <c r="B33" s="3" t="s">
        <v>44</v>
      </c>
      <c r="C33" s="3">
        <v>30.95</v>
      </c>
      <c r="D33" s="3">
        <v>8</v>
      </c>
      <c r="E33" s="4">
        <f t="shared" si="1"/>
        <v>0</v>
      </c>
      <c r="F33" s="4" cm="1">
        <f t="array" ref="F33">LOOKUP(D33,_xlfn._xlws.FILTER($N$8:$O$13,$M$8:$M$13=B33,$N$14:$O$16))</f>
        <v>0</v>
      </c>
    </row>
    <row r="34" spans="2:6" x14ac:dyDescent="0.25">
      <c r="B34" s="3" t="s">
        <v>7</v>
      </c>
      <c r="C34" s="3">
        <v>43.95</v>
      </c>
      <c r="D34" s="3">
        <v>124</v>
      </c>
      <c r="E34" s="4">
        <f t="shared" si="1"/>
        <v>0.45</v>
      </c>
      <c r="F34" s="4" cm="1">
        <f t="array" ref="F34">LOOKUP(D34,_xlfn._xlws.FILTER($N$8:$O$13,$M$8:$M$13=B34,$N$14:$O$16))</f>
        <v>0.45</v>
      </c>
    </row>
    <row r="35" spans="2:6" x14ac:dyDescent="0.25">
      <c r="B35" s="3" t="s">
        <v>6</v>
      </c>
      <c r="C35" s="3">
        <v>26.95</v>
      </c>
      <c r="D35" s="3">
        <v>55</v>
      </c>
      <c r="E35" s="4">
        <f t="shared" si="1"/>
        <v>0.4</v>
      </c>
      <c r="F35" s="4" cm="1">
        <f t="array" ref="F35">LOOKUP(D35,_xlfn._xlws.FILTER($N$8:$O$13,$M$8:$M$13=B35,$N$14:$O$16))</f>
        <v>0.4</v>
      </c>
    </row>
    <row r="36" spans="2:6" x14ac:dyDescent="0.25">
      <c r="B36" s="3" t="s">
        <v>6</v>
      </c>
      <c r="C36" s="3">
        <v>26.95</v>
      </c>
      <c r="D36" s="3">
        <v>2</v>
      </c>
      <c r="E36" s="4">
        <f t="shared" si="1"/>
        <v>0</v>
      </c>
      <c r="F36" s="4" cm="1">
        <f t="array" ref="F36">LOOKUP(D36,_xlfn._xlws.FILTER($N$8:$O$13,$M$8:$M$13=B36,$N$14:$O$16))</f>
        <v>0</v>
      </c>
    </row>
    <row r="37" spans="2:6" x14ac:dyDescent="0.25">
      <c r="B37" s="3" t="s">
        <v>7</v>
      </c>
      <c r="C37" s="3">
        <v>43.95</v>
      </c>
      <c r="D37" s="3">
        <v>5</v>
      </c>
      <c r="E37" s="4">
        <f t="shared" si="1"/>
        <v>0</v>
      </c>
      <c r="F37" s="4" cm="1">
        <f t="array" ref="F37">LOOKUP(D37,_xlfn._xlws.FILTER($N$8:$O$13,$M$8:$M$13=B37,$N$14:$O$16))</f>
        <v>0</v>
      </c>
    </row>
    <row r="38" spans="2:6" x14ac:dyDescent="0.25">
      <c r="B38" s="3" t="s">
        <v>44</v>
      </c>
      <c r="C38" s="3">
        <v>30.95</v>
      </c>
      <c r="D38" s="3">
        <v>19</v>
      </c>
      <c r="E38" s="4">
        <f t="shared" si="1"/>
        <v>0.3</v>
      </c>
      <c r="F38" s="4" cm="1">
        <f t="array" ref="F38">LOOKUP(D38,_xlfn._xlws.FILTER($N$8:$O$13,$M$8:$M$13=B38,$N$14:$O$16))</f>
        <v>0.3</v>
      </c>
    </row>
  </sheetData>
  <hyperlinks>
    <hyperlink ref="M1" r:id="rId1" xr:uid="{720BB7AB-A1F3-4EB3-8E5A-76B7257BDEC4}"/>
  </hyperlink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E7AC14-CCDC-49C4-8610-BBC403BB9F80}">
  <sheetPr>
    <tabColor rgb="FF0000FF"/>
  </sheetPr>
  <dimension ref="A2:G25"/>
  <sheetViews>
    <sheetView zoomScale="145" zoomScaleNormal="145" workbookViewId="0">
      <selection activeCell="F21" sqref="F21:F25"/>
    </sheetView>
  </sheetViews>
  <sheetFormatPr defaultRowHeight="15" x14ac:dyDescent="0.25"/>
  <cols>
    <col min="1" max="1" width="4" bestFit="1" customWidth="1"/>
    <col min="2" max="2" width="11.28515625" customWidth="1"/>
    <col min="3" max="3" width="10.28515625" customWidth="1"/>
    <col min="4" max="4" width="6.28515625" customWidth="1"/>
    <col min="5" max="5" width="15.42578125" customWidth="1"/>
    <col min="6" max="6" width="17.42578125" customWidth="1"/>
    <col min="7" max="7" width="28.42578125" customWidth="1"/>
    <col min="8" max="8" width="7.42578125" customWidth="1"/>
  </cols>
  <sheetData>
    <row r="2" spans="1:7" x14ac:dyDescent="0.25">
      <c r="A2" s="1"/>
      <c r="B2" s="1" t="s">
        <v>99</v>
      </c>
    </row>
    <row r="3" spans="1:7" x14ac:dyDescent="0.25">
      <c r="A3" s="1"/>
      <c r="B3" t="s">
        <v>100</v>
      </c>
    </row>
    <row r="5" spans="1:7" ht="39" x14ac:dyDescent="0.25">
      <c r="B5" s="131" t="s">
        <v>101</v>
      </c>
      <c r="C5" s="131" t="s">
        <v>102</v>
      </c>
      <c r="D5" s="131" t="s">
        <v>86</v>
      </c>
      <c r="E5" s="131" t="s">
        <v>103</v>
      </c>
      <c r="F5" s="131" t="s">
        <v>104</v>
      </c>
      <c r="G5" s="131" t="s">
        <v>105</v>
      </c>
    </row>
    <row r="6" spans="1:7" x14ac:dyDescent="0.25">
      <c r="B6" s="132">
        <v>0</v>
      </c>
      <c r="C6" s="28">
        <f t="shared" ref="C6:C12" si="0">E7</f>
        <v>222</v>
      </c>
      <c r="D6" s="55">
        <v>0</v>
      </c>
      <c r="E6" s="28">
        <v>0</v>
      </c>
      <c r="F6" s="132">
        <v>0</v>
      </c>
      <c r="G6" s="3"/>
    </row>
    <row r="7" spans="1:7" x14ac:dyDescent="0.25">
      <c r="B7" s="132">
        <f t="shared" ref="B7:B13" si="1">E7+0.01</f>
        <v>222.01</v>
      </c>
      <c r="C7" s="28">
        <f t="shared" si="0"/>
        <v>588</v>
      </c>
      <c r="D7" s="55">
        <v>0.1</v>
      </c>
      <c r="E7" s="28">
        <v>222</v>
      </c>
      <c r="F7" s="132">
        <f t="shared" ref="F7:F13" si="2">ROUND((E7-E6)*D6,2)+F6</f>
        <v>0</v>
      </c>
      <c r="G7" s="3" t="str">
        <f>DOLLAR(F7)&amp;" +(TP - "&amp;DOLLAR(C6,0)&amp;") *"&amp;TEXT(D7,"0%")</f>
        <v>$0.00 +(TP - $222) *10%</v>
      </c>
    </row>
    <row r="8" spans="1:7" x14ac:dyDescent="0.25">
      <c r="B8" s="132">
        <f t="shared" si="1"/>
        <v>588.01</v>
      </c>
      <c r="C8" s="28">
        <f t="shared" si="0"/>
        <v>1711</v>
      </c>
      <c r="D8" s="55">
        <v>0.12</v>
      </c>
      <c r="E8" s="28">
        <v>588</v>
      </c>
      <c r="F8" s="132">
        <f t="shared" si="2"/>
        <v>36.6</v>
      </c>
      <c r="G8" s="3" t="str">
        <f t="shared" ref="G8:G13" si="3">DOLLAR(F8)&amp;" +(TP - "&amp;DOLLAR(C7,0)&amp;") *"&amp;TEXT(D8,"0%")</f>
        <v>$36.60 +(TP - $588) *12%</v>
      </c>
    </row>
    <row r="9" spans="1:7" x14ac:dyDescent="0.25">
      <c r="B9" s="132">
        <f t="shared" si="1"/>
        <v>1711.01</v>
      </c>
      <c r="C9" s="28">
        <f t="shared" si="0"/>
        <v>3395</v>
      </c>
      <c r="D9" s="55">
        <v>0.22</v>
      </c>
      <c r="E9" s="28">
        <v>1711</v>
      </c>
      <c r="F9" s="132">
        <f t="shared" si="2"/>
        <v>171.35999999999999</v>
      </c>
      <c r="G9" s="3" t="str">
        <f t="shared" si="3"/>
        <v>$171.36 +(TP - $1,711) *22%</v>
      </c>
    </row>
    <row r="10" spans="1:7" x14ac:dyDescent="0.25">
      <c r="B10" s="132">
        <f t="shared" si="1"/>
        <v>3395.01</v>
      </c>
      <c r="C10" s="28">
        <f t="shared" si="0"/>
        <v>6280</v>
      </c>
      <c r="D10" s="55">
        <v>0.24</v>
      </c>
      <c r="E10" s="28">
        <v>3395</v>
      </c>
      <c r="F10" s="132">
        <f t="shared" si="2"/>
        <v>541.84</v>
      </c>
      <c r="G10" s="3" t="str">
        <f t="shared" si="3"/>
        <v>$541.84 +(TP - $3,395) *24%</v>
      </c>
    </row>
    <row r="11" spans="1:7" x14ac:dyDescent="0.25">
      <c r="B11" s="132">
        <f t="shared" si="1"/>
        <v>6280.01</v>
      </c>
      <c r="C11" s="28">
        <f t="shared" si="0"/>
        <v>7914</v>
      </c>
      <c r="D11" s="55">
        <v>0.32</v>
      </c>
      <c r="E11" s="28">
        <v>6280</v>
      </c>
      <c r="F11" s="132">
        <f t="shared" si="2"/>
        <v>1234.24</v>
      </c>
      <c r="G11" s="3" t="str">
        <f t="shared" si="3"/>
        <v>$1,234.24 +(TP - $6,280) *32%</v>
      </c>
    </row>
    <row r="12" spans="1:7" x14ac:dyDescent="0.25">
      <c r="B12" s="132">
        <f t="shared" si="1"/>
        <v>7914.01</v>
      </c>
      <c r="C12" s="28">
        <f t="shared" si="0"/>
        <v>11761</v>
      </c>
      <c r="D12" s="55">
        <v>0.35</v>
      </c>
      <c r="E12" s="28">
        <v>7914</v>
      </c>
      <c r="F12" s="132">
        <f t="shared" si="2"/>
        <v>1757.12</v>
      </c>
      <c r="G12" s="3" t="str">
        <f t="shared" si="3"/>
        <v>$1,757.12 +(TP - $7,914) *35%</v>
      </c>
    </row>
    <row r="13" spans="1:7" x14ac:dyDescent="0.25">
      <c r="B13" s="132">
        <f t="shared" si="1"/>
        <v>11761.01</v>
      </c>
      <c r="C13" s="28" t="s">
        <v>106</v>
      </c>
      <c r="D13" s="55">
        <v>0.37</v>
      </c>
      <c r="E13" s="28">
        <v>11761</v>
      </c>
      <c r="F13" s="132">
        <f t="shared" si="2"/>
        <v>3103.5699999999997</v>
      </c>
      <c r="G13" s="3" t="str">
        <f t="shared" si="3"/>
        <v>$3,103.57 +(TP - $11,761) *37%</v>
      </c>
    </row>
    <row r="15" spans="1:7" ht="17.25" x14ac:dyDescent="0.3">
      <c r="B15" s="5" t="str">
        <f>"If we make calculation manually: "&amp;DOLLAR(F10)&amp;" + ("&amp;DOLLAR(F20)&amp;" - "&amp;DOLLAR(C9,0)&amp;") * "&amp;TEXT(D10,"0%")&amp;" = "&amp;DOLLAR(LOOKUP(F20,B6:F13)+(F20-LOOKUP(F20,B6:E13))*LOOKUP(F20,B6:D13))</f>
        <v>If we make calculation manually: $541.84 + ($3,690.80 - $3,395) * 24% = $612.83</v>
      </c>
      <c r="C15" s="133"/>
      <c r="D15" s="133"/>
      <c r="E15" s="133"/>
      <c r="F15" s="133"/>
    </row>
    <row r="16" spans="1:7" x14ac:dyDescent="0.25">
      <c r="B16" s="133"/>
      <c r="C16" s="133"/>
      <c r="D16" s="133"/>
      <c r="E16" s="133"/>
      <c r="F16" s="133"/>
    </row>
    <row r="17" spans="2:7" x14ac:dyDescent="0.25">
      <c r="B17" s="134" t="s">
        <v>107</v>
      </c>
      <c r="C17" s="135"/>
      <c r="D17" s="136"/>
      <c r="E17" s="137"/>
      <c r="F17" s="132">
        <v>4010</v>
      </c>
    </row>
    <row r="18" spans="2:7" x14ac:dyDescent="0.25">
      <c r="B18" s="134" t="s">
        <v>108</v>
      </c>
      <c r="C18" s="135"/>
      <c r="D18" s="136"/>
      <c r="E18" s="137"/>
      <c r="F18" s="125">
        <v>79.8</v>
      </c>
    </row>
    <row r="19" spans="2:7" x14ac:dyDescent="0.25">
      <c r="B19" s="134" t="s">
        <v>109</v>
      </c>
      <c r="C19" s="135"/>
      <c r="D19" s="136"/>
      <c r="E19" s="137"/>
      <c r="F19" s="3">
        <v>4</v>
      </c>
    </row>
    <row r="20" spans="2:7" x14ac:dyDescent="0.25">
      <c r="B20" s="134" t="s">
        <v>110</v>
      </c>
      <c r="C20" s="135"/>
      <c r="D20" s="136"/>
      <c r="E20" s="137"/>
      <c r="F20" s="132">
        <f>F17-F18*F19</f>
        <v>3690.8</v>
      </c>
    </row>
    <row r="21" spans="2:7" x14ac:dyDescent="0.25">
      <c r="B21" s="134" t="s">
        <v>111</v>
      </c>
      <c r="C21" s="135"/>
      <c r="D21" s="136"/>
      <c r="E21" s="137"/>
      <c r="F21" s="25">
        <f>(E8-E7)*D7+(E9-E8)*D8+(E10-E9)*D9+(F20-E10)*D10</f>
        <v>612.83200000000011</v>
      </c>
      <c r="G21" s="138" t="str" cm="1">
        <f t="array" aca="1" ref="G21:G25" ca="1">ShowFormulas(F21:F25)</f>
        <v>F21: =(E8-E7)*D7+(E9-E8)*D8+(E10-E9)*D9+(F20-E10)*D10</v>
      </c>
    </row>
    <row r="22" spans="2:7" x14ac:dyDescent="0.25">
      <c r="B22" s="134" t="s">
        <v>111</v>
      </c>
      <c r="C22" s="135"/>
      <c r="D22" s="136"/>
      <c r="E22" s="137"/>
      <c r="F22" s="25">
        <f>F10+(F20-E10)*D10</f>
        <v>612.83200000000011</v>
      </c>
      <c r="G22" s="138" t="str">
        <f ca="1"/>
        <v>F22: =F10+(F20-E10)*D10</v>
      </c>
    </row>
    <row r="23" spans="2:7" x14ac:dyDescent="0.25">
      <c r="B23" s="134" t="s">
        <v>111</v>
      </c>
      <c r="C23" s="135"/>
      <c r="D23" s="136"/>
      <c r="E23" s="137"/>
      <c r="F23" s="25">
        <f>VLOOKUP(F20,B6:F13,5)+(F20-VLOOKUP(F20,B6:F13,4))*VLOOKUP(F20,B6:F13,3)</f>
        <v>612.83200000000011</v>
      </c>
      <c r="G23" s="138" t="str">
        <f ca="1"/>
        <v>F23: =VLOOKUP(F20,B6:F13,5)+(F20-VLOOKUP(F20,B6:F13,4))*VLOOKUP(F20,B6:F13,3)</v>
      </c>
    </row>
    <row r="24" spans="2:7" x14ac:dyDescent="0.25">
      <c r="B24" s="134" t="s">
        <v>111</v>
      </c>
      <c r="C24" s="135"/>
      <c r="D24" s="136"/>
      <c r="E24" s="137"/>
      <c r="F24" s="25">
        <f>_xlfn.XLOOKUP(F20,B6:B13,F6:F13,,-1)+(F20-_xlfn.XLOOKUP(F20,B6:B13,E6:E13,,-1))*_xlfn.XLOOKUP(F20,B6:B13,D6:D13,,-1)</f>
        <v>612.83200000000011</v>
      </c>
      <c r="G24" s="138" t="str">
        <f ca="1"/>
        <v>F24: =XLOOKUP(F20,B6:B13,F6:F13,,-1)+(F20-XLOOKUP(F20,B6:B13,E6:E13,,-1))*XLOOKUP(F20,B6:B13,D6:D13,,-1)</v>
      </c>
    </row>
    <row r="25" spans="2:7" x14ac:dyDescent="0.25">
      <c r="B25" s="134" t="s">
        <v>111</v>
      </c>
      <c r="C25" s="135"/>
      <c r="D25" s="136"/>
      <c r="E25" s="137"/>
      <c r="F25" s="25">
        <f>LOOKUP(F20,B6:F13)+(F20-LOOKUP(F20,B6:E13))*LOOKUP(F20,B6:D13)</f>
        <v>612.83200000000011</v>
      </c>
      <c r="G25" s="138" t="str">
        <f ca="1"/>
        <v>F25: =LOOKUP(F20,B6:F13)+(F20-LOOKUP(F20,B6:E13))*LOOKUP(F20,B6:D13)</v>
      </c>
    </row>
  </sheetData>
  <conditionalFormatting sqref="B6:G13">
    <cfRule type="expression" dxfId="0" priority="1">
      <formula>LOOKUP($F$20,$B$6:$B$13)=$B6</formula>
    </cfRule>
  </conditionalFormatting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A16E16-0CE6-42EB-82B9-E0A733B76C4B}">
  <sheetPr>
    <tabColor rgb="FF0000FF"/>
  </sheetPr>
  <dimension ref="B2:E17"/>
  <sheetViews>
    <sheetView zoomScale="160" zoomScaleNormal="160" workbookViewId="0"/>
  </sheetViews>
  <sheetFormatPr defaultRowHeight="15" x14ac:dyDescent="0.25"/>
  <cols>
    <col min="1" max="1" width="2.7109375" customWidth="1"/>
    <col min="2" max="2" width="23.85546875" customWidth="1"/>
    <col min="3" max="3" width="9.28515625" customWidth="1"/>
    <col min="4" max="4" width="9.85546875" bestFit="1" customWidth="1"/>
    <col min="5" max="5" width="14.5703125" customWidth="1"/>
  </cols>
  <sheetData>
    <row r="2" spans="2:5" x14ac:dyDescent="0.25">
      <c r="B2" s="123" t="s">
        <v>78</v>
      </c>
      <c r="C2" s="123"/>
      <c r="D2" s="123"/>
      <c r="E2" s="123"/>
    </row>
    <row r="3" spans="2:5" ht="60" x14ac:dyDescent="0.25">
      <c r="B3" s="124" t="s">
        <v>79</v>
      </c>
      <c r="C3" s="128" t="s">
        <v>80</v>
      </c>
      <c r="D3" s="124" t="s">
        <v>81</v>
      </c>
      <c r="E3" s="124" t="s">
        <v>82</v>
      </c>
    </row>
    <row r="4" spans="2:5" x14ac:dyDescent="0.25">
      <c r="B4" s="3" t="str">
        <f>FIXED(C4,0)&amp;" &lt;= "&amp;C$3&amp;" &lt; "&amp;FIXED(C5,0)</f>
        <v>0 &lt;= Sales &lt; 5,000</v>
      </c>
      <c r="C4" s="126">
        <v>0</v>
      </c>
      <c r="D4" s="127">
        <v>0</v>
      </c>
      <c r="E4" s="126"/>
    </row>
    <row r="5" spans="2:5" x14ac:dyDescent="0.25">
      <c r="B5" s="3" t="str">
        <f t="shared" ref="B5:B9" si="0">FIXED(C5,0)&amp;" &lt;= "&amp;C$3&amp;" &lt; "&amp;FIXED(C6,0)</f>
        <v>5,000 &lt;= Sales &lt; 10,000</v>
      </c>
      <c r="C5" s="126">
        <v>5000</v>
      </c>
      <c r="D5" s="127">
        <v>5.0000000000000001E-3</v>
      </c>
      <c r="E5" s="126">
        <v>0</v>
      </c>
    </row>
    <row r="6" spans="2:5" x14ac:dyDescent="0.25">
      <c r="B6" s="3" t="str">
        <f t="shared" si="0"/>
        <v>10,000 &lt;= Sales &lt; 20,000</v>
      </c>
      <c r="C6" s="126">
        <v>10000</v>
      </c>
      <c r="D6" s="127">
        <v>0.01</v>
      </c>
      <c r="E6" s="126">
        <f>(C6-C5)*D5+E5</f>
        <v>25</v>
      </c>
    </row>
    <row r="7" spans="2:5" x14ac:dyDescent="0.25">
      <c r="B7" s="3" t="str">
        <f t="shared" si="0"/>
        <v>20,000 &lt;= Sales &lt; 30,000</v>
      </c>
      <c r="C7" s="126">
        <v>20000</v>
      </c>
      <c r="D7" s="127">
        <v>0.02</v>
      </c>
      <c r="E7" s="126">
        <f>(C7-C6)*D6+E6</f>
        <v>125</v>
      </c>
    </row>
    <row r="8" spans="2:5" x14ac:dyDescent="0.25">
      <c r="B8" s="3" t="str">
        <f t="shared" si="0"/>
        <v>30,000 &lt;= Sales &lt; 50,000</v>
      </c>
      <c r="C8" s="126">
        <v>30000</v>
      </c>
      <c r="D8" s="127">
        <v>0.03</v>
      </c>
      <c r="E8" s="126">
        <f>(C8-C7)*D7+E7</f>
        <v>325</v>
      </c>
    </row>
    <row r="9" spans="2:5" x14ac:dyDescent="0.25">
      <c r="B9" s="3" t="str">
        <f t="shared" si="0"/>
        <v>50,000 &lt;= Sales &lt; 100,000</v>
      </c>
      <c r="C9" s="126">
        <v>50000</v>
      </c>
      <c r="D9" s="127">
        <v>0.06</v>
      </c>
      <c r="E9" s="126">
        <f>(C9-C8)*D8+E8</f>
        <v>925</v>
      </c>
    </row>
    <row r="10" spans="2:5" x14ac:dyDescent="0.25">
      <c r="B10" s="3" t="str">
        <f>FIXED(C10,0)&amp;" &lt;= "&amp;C$3</f>
        <v>100,000 &lt;= Sales</v>
      </c>
      <c r="C10" s="126">
        <v>100000</v>
      </c>
      <c r="D10" s="127">
        <v>0.1</v>
      </c>
      <c r="E10" s="126">
        <f>(C10-C9)*D9+E9</f>
        <v>3925</v>
      </c>
    </row>
    <row r="12" spans="2:5" x14ac:dyDescent="0.25">
      <c r="B12" t="s">
        <v>80</v>
      </c>
      <c r="C12" s="130">
        <v>55000</v>
      </c>
    </row>
    <row r="13" spans="2:5" x14ac:dyDescent="0.25">
      <c r="B13" t="s">
        <v>98</v>
      </c>
      <c r="C13" s="4">
        <f>(C6-C5)*D5+(C7-C6)*D6+(C8-C7)*D7+(C9-C8)*D8+(C12-C9)*D9</f>
        <v>1225</v>
      </c>
      <c r="E13" t="str" cm="1">
        <f t="array" aca="1" ref="E13:E17" ca="1">ShowFormulas(C13:C17)</f>
        <v>C13: =(C6-C5)*D5+(C7-C6)*D6+(C8-C7)*D7+(C9-C8)*D8+(C12-C9)*D9</v>
      </c>
    </row>
    <row r="14" spans="2:5" x14ac:dyDescent="0.25">
      <c r="B14" t="s">
        <v>98</v>
      </c>
      <c r="C14" s="4">
        <f>E9+(C12-C9)*D9</f>
        <v>1225</v>
      </c>
      <c r="E14" t="str">
        <f ca="1"/>
        <v>C14: =E9+(C12-C9)*D9</v>
      </c>
    </row>
    <row r="15" spans="2:5" x14ac:dyDescent="0.25">
      <c r="B15" t="s">
        <v>98</v>
      </c>
      <c r="C15" s="4">
        <f>_xlfn.XLOOKUP(C12,C4:C10,E4:E10,,-1)+(C12-_xlfn.XLOOKUP(C12,C4:C10,C4:C10,,-1))*_xlfn.XLOOKUP(C12,C4:C10,D4:D10,,-1)</f>
        <v>1225</v>
      </c>
      <c r="E15" t="str">
        <f ca="1"/>
        <v>C15: =XLOOKUP(C12,C4:C10,E4:E10,,-1)+(C12-XLOOKUP(C12,C4:C10,C4:C10,,-1))*XLOOKUP(C12,C4:C10,D4:D10,,-1)</v>
      </c>
    </row>
    <row r="16" spans="2:5" x14ac:dyDescent="0.25">
      <c r="B16" t="s">
        <v>98</v>
      </c>
      <c r="C16" s="4">
        <f>VLOOKUP(C12,C4:E10,3)+(C12-VLOOKUP(C12,C4:E10,1))*VLOOKUP(C12,C4:E10,2)</f>
        <v>1225</v>
      </c>
      <c r="E16" t="str">
        <f ca="1"/>
        <v>C16: =VLOOKUP(C12,C4:E10,3)+(C12-VLOOKUP(C12,C4:E10,1))*VLOOKUP(C12,C4:E10,2)</v>
      </c>
    </row>
    <row r="17" spans="2:5" x14ac:dyDescent="0.25">
      <c r="B17" t="s">
        <v>98</v>
      </c>
      <c r="C17" s="4">
        <f>LOOKUP(C12,C4:E10)+(C12-LOOKUP(C12,C4:C10))*LOOKUP(C12,C4:D10)</f>
        <v>1225</v>
      </c>
      <c r="E17" t="str">
        <f ca="1"/>
        <v>C17: =LOOKUP(C12,C4:E10)+(C12-LOOKUP(C12,C4:C10))*LOOKUP(C12,C4:D10)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4EB4EA-1927-4C4B-92B6-F738934F58FA}">
  <sheetPr>
    <tabColor rgb="FFFFFF00"/>
  </sheetPr>
  <dimension ref="A1:CQ226"/>
  <sheetViews>
    <sheetView showGridLines="0" topLeftCell="A33" zoomScale="25" zoomScaleNormal="25" workbookViewId="0">
      <selection activeCell="BS51" sqref="BS51"/>
    </sheetView>
  </sheetViews>
  <sheetFormatPr defaultRowHeight="15" x14ac:dyDescent="0.25"/>
  <cols>
    <col min="13" max="13" width="9.140625" customWidth="1"/>
    <col min="19" max="19" width="36" customWidth="1"/>
    <col min="23" max="23" width="12.85546875" customWidth="1"/>
    <col min="27" max="27" width="12.140625" bestFit="1" customWidth="1"/>
    <col min="28" max="30" width="10.85546875" bestFit="1" customWidth="1"/>
    <col min="31" max="31" width="11.140625" bestFit="1" customWidth="1"/>
    <col min="35" max="35" width="11.85546875" bestFit="1" customWidth="1"/>
    <col min="36" max="36" width="11.5703125" customWidth="1"/>
    <col min="37" max="37" width="21.28515625" bestFit="1" customWidth="1"/>
    <col min="38" max="38" width="23.140625" customWidth="1"/>
    <col min="39" max="40" width="19" bestFit="1" customWidth="1"/>
    <col min="41" max="41" width="18" bestFit="1" customWidth="1"/>
    <col min="42" max="42" width="6" customWidth="1"/>
    <col min="43" max="43" width="15" bestFit="1" customWidth="1"/>
    <col min="95" max="95" width="60.5703125" bestFit="1" customWidth="1"/>
  </cols>
  <sheetData>
    <row r="1" spans="1:1" x14ac:dyDescent="0.25">
      <c r="A1" s="58"/>
    </row>
    <row r="19" spans="20:66" x14ac:dyDescent="0.25">
      <c r="T19" s="59"/>
      <c r="U19" s="59"/>
      <c r="V19" s="59"/>
      <c r="W19" s="59"/>
      <c r="X19" s="59"/>
      <c r="Y19" s="59"/>
      <c r="Z19" s="59"/>
      <c r="AA19" s="59"/>
      <c r="AB19" s="59"/>
      <c r="AC19" s="59"/>
      <c r="AD19" s="59"/>
      <c r="AE19" s="59"/>
      <c r="AF19" s="59"/>
      <c r="AG19" s="59"/>
      <c r="AH19" s="59"/>
      <c r="AI19" s="59"/>
      <c r="AJ19" s="59"/>
      <c r="AK19" s="59"/>
      <c r="AL19" s="59"/>
      <c r="AM19" s="59"/>
      <c r="AN19" s="59"/>
      <c r="AO19" s="59"/>
      <c r="AP19" s="59"/>
      <c r="AQ19" s="59"/>
      <c r="AR19" s="59"/>
      <c r="AS19" s="59"/>
      <c r="AT19" s="59"/>
      <c r="AU19" s="59"/>
      <c r="AV19" s="59"/>
      <c r="AW19" s="59"/>
      <c r="AX19" s="59"/>
      <c r="AY19" s="59"/>
      <c r="AZ19" s="59"/>
      <c r="BA19" s="59"/>
      <c r="BB19" s="59"/>
      <c r="BC19" s="59"/>
      <c r="BD19" s="59"/>
      <c r="BE19" s="59"/>
      <c r="BF19" s="59"/>
      <c r="BG19" s="59"/>
      <c r="BH19" s="59"/>
      <c r="BI19" s="59"/>
      <c r="BJ19" s="59"/>
      <c r="BK19" s="59"/>
      <c r="BL19" s="59"/>
      <c r="BM19" s="59"/>
      <c r="BN19" s="59"/>
    </row>
    <row r="20" spans="20:66" x14ac:dyDescent="0.25">
      <c r="T20" s="59"/>
      <c r="U20" s="59"/>
      <c r="V20" s="59"/>
      <c r="W20" s="59"/>
      <c r="X20" s="59"/>
      <c r="Y20" s="59"/>
      <c r="Z20" s="59"/>
      <c r="AA20" s="59"/>
      <c r="AB20" s="59"/>
      <c r="AC20" s="59"/>
      <c r="AD20" s="59"/>
      <c r="AE20" s="59"/>
      <c r="AF20" s="59"/>
      <c r="AG20" s="59"/>
      <c r="AH20" s="59"/>
      <c r="AI20" s="59"/>
      <c r="AJ20" s="59"/>
      <c r="AK20" s="59"/>
      <c r="AL20" s="59"/>
      <c r="AM20" s="59"/>
      <c r="AN20" s="59"/>
      <c r="AO20" s="59"/>
      <c r="AP20" s="59"/>
      <c r="AQ20" s="59"/>
      <c r="AR20" s="59"/>
      <c r="AS20" s="59"/>
      <c r="AT20" s="59"/>
      <c r="AU20" s="59"/>
      <c r="AV20" s="59"/>
      <c r="AW20" s="59"/>
      <c r="AX20" s="59"/>
      <c r="AY20" s="59"/>
      <c r="AZ20" s="59"/>
      <c r="BA20" s="59"/>
      <c r="BB20" s="59"/>
      <c r="BC20" s="59"/>
      <c r="BD20" s="59"/>
      <c r="BE20" s="59"/>
      <c r="BF20" s="59"/>
      <c r="BG20" s="59"/>
      <c r="BH20" s="59"/>
      <c r="BI20" s="59"/>
      <c r="BJ20" s="59"/>
      <c r="BK20" s="59"/>
      <c r="BL20" s="59"/>
      <c r="BM20" s="59"/>
      <c r="BN20" s="59"/>
    </row>
    <row r="21" spans="20:66" x14ac:dyDescent="0.25">
      <c r="T21" s="59"/>
      <c r="U21" s="59"/>
      <c r="V21" s="59"/>
      <c r="W21" s="59"/>
      <c r="X21" s="59"/>
      <c r="Y21" s="59"/>
      <c r="Z21" s="59"/>
      <c r="AA21" s="59"/>
      <c r="AB21" s="59"/>
      <c r="AC21" s="59"/>
      <c r="AD21" s="59"/>
      <c r="AE21" s="59"/>
      <c r="AF21" s="59"/>
      <c r="AG21" s="59"/>
      <c r="AH21" s="59"/>
      <c r="AI21" s="59"/>
      <c r="AJ21" s="59"/>
      <c r="AK21" s="59"/>
      <c r="AL21" s="59"/>
      <c r="AM21" s="59"/>
      <c r="AN21" s="59"/>
      <c r="AO21" s="59"/>
      <c r="AP21" s="59"/>
      <c r="AQ21" s="59"/>
      <c r="AR21" s="59"/>
      <c r="AS21" s="59"/>
      <c r="AT21" s="59"/>
      <c r="AU21" s="59"/>
      <c r="AV21" s="59"/>
      <c r="AW21" s="59"/>
      <c r="AX21" s="59"/>
      <c r="AY21" s="59"/>
      <c r="AZ21" s="59"/>
      <c r="BA21" s="59"/>
      <c r="BB21" s="59"/>
      <c r="BC21" s="59"/>
      <c r="BD21" s="59"/>
      <c r="BE21" s="59"/>
      <c r="BF21" s="59"/>
      <c r="BG21" s="59"/>
      <c r="BH21" s="59"/>
      <c r="BI21" s="59"/>
      <c r="BJ21" s="59"/>
      <c r="BK21" s="59"/>
      <c r="BL21" s="59"/>
      <c r="BM21" s="59"/>
      <c r="BN21" s="59"/>
    </row>
    <row r="22" spans="20:66" x14ac:dyDescent="0.25">
      <c r="T22" s="59"/>
      <c r="U22" s="59"/>
      <c r="V22" s="59"/>
      <c r="W22" s="59"/>
      <c r="X22" s="59"/>
      <c r="Y22" s="59"/>
      <c r="Z22" s="59"/>
      <c r="AA22" s="59"/>
      <c r="AB22" s="59"/>
      <c r="AC22" s="59"/>
      <c r="AD22" s="59"/>
      <c r="AE22" s="59"/>
      <c r="AF22" s="59"/>
      <c r="AG22" s="59"/>
      <c r="AH22" s="59"/>
      <c r="AI22" s="59"/>
      <c r="AJ22" s="59"/>
      <c r="AK22" s="59"/>
      <c r="AL22" s="59"/>
      <c r="AM22" s="59"/>
      <c r="AN22" s="59"/>
      <c r="AO22" s="59"/>
      <c r="AP22" s="59"/>
      <c r="AQ22" s="59"/>
      <c r="AR22" s="59"/>
      <c r="AS22" s="59"/>
      <c r="AT22" s="59"/>
      <c r="AU22" s="59"/>
      <c r="AV22" s="59"/>
      <c r="AW22" s="59"/>
      <c r="AX22" s="59"/>
      <c r="AY22" s="59"/>
      <c r="AZ22" s="59"/>
      <c r="BA22" s="59"/>
      <c r="BB22" s="59"/>
      <c r="BC22" s="59"/>
      <c r="BD22" s="59"/>
      <c r="BE22" s="59"/>
      <c r="BF22" s="59"/>
      <c r="BG22" s="59"/>
      <c r="BH22" s="59"/>
      <c r="BI22" s="59"/>
      <c r="BJ22" s="59"/>
      <c r="BK22" s="59"/>
      <c r="BL22" s="59"/>
      <c r="BM22" s="59"/>
      <c r="BN22" s="59"/>
    </row>
    <row r="23" spans="20:66" x14ac:dyDescent="0.25">
      <c r="T23" s="59"/>
      <c r="U23" s="59"/>
      <c r="V23" s="59"/>
      <c r="W23" s="59"/>
      <c r="X23" s="59"/>
      <c r="Y23" s="59"/>
      <c r="Z23" s="59"/>
      <c r="AA23" s="59"/>
      <c r="AB23" s="59"/>
      <c r="AC23" s="59"/>
      <c r="AD23" s="59"/>
      <c r="AE23" s="59"/>
      <c r="AF23" s="59"/>
      <c r="AG23" s="59"/>
      <c r="AH23" s="59"/>
      <c r="AI23" s="59"/>
      <c r="AJ23" s="59"/>
      <c r="AK23" s="59"/>
      <c r="AL23" s="59"/>
      <c r="AM23" s="59"/>
      <c r="AN23" s="59"/>
      <c r="AO23" s="59"/>
      <c r="AP23" s="59"/>
      <c r="AQ23" s="59"/>
      <c r="AR23" s="59"/>
      <c r="AS23" s="59"/>
      <c r="AT23" s="59"/>
      <c r="AU23" s="59"/>
      <c r="AV23" s="59"/>
      <c r="AW23" s="59"/>
      <c r="AX23" s="59"/>
      <c r="AY23" s="59"/>
      <c r="AZ23" s="59"/>
      <c r="BA23" s="59"/>
      <c r="BB23" s="59"/>
      <c r="BC23" s="59"/>
      <c r="BD23" s="59"/>
      <c r="BE23" s="59"/>
      <c r="BF23" s="59"/>
      <c r="BG23" s="59"/>
      <c r="BH23" s="59"/>
      <c r="BI23" s="59"/>
      <c r="BJ23" s="59"/>
      <c r="BK23" s="59"/>
      <c r="BL23" s="59"/>
      <c r="BM23" s="59"/>
      <c r="BN23" s="59"/>
    </row>
    <row r="24" spans="20:66" x14ac:dyDescent="0.25">
      <c r="T24" s="59"/>
      <c r="U24" s="59"/>
      <c r="V24" s="59"/>
      <c r="W24" s="59"/>
      <c r="X24" s="59"/>
      <c r="Y24" s="59"/>
      <c r="Z24" s="59"/>
      <c r="AA24" s="59"/>
      <c r="AB24" s="59"/>
      <c r="AC24" s="59"/>
      <c r="AD24" s="59"/>
      <c r="AE24" s="59"/>
      <c r="AF24" s="59"/>
      <c r="AG24" s="59"/>
      <c r="AH24" s="59"/>
      <c r="AI24" s="59"/>
      <c r="AJ24" s="59"/>
      <c r="AK24" s="59"/>
      <c r="AL24" s="59"/>
      <c r="AM24" s="59"/>
      <c r="AN24" s="59"/>
      <c r="AO24" s="59"/>
      <c r="AP24" s="59"/>
      <c r="AQ24" s="59"/>
      <c r="AR24" s="59"/>
      <c r="AS24" s="59"/>
      <c r="AT24" s="59"/>
      <c r="AU24" s="59"/>
      <c r="AV24" s="59"/>
      <c r="AW24" s="59"/>
      <c r="AX24" s="59"/>
      <c r="AY24" s="59"/>
      <c r="AZ24" s="59"/>
      <c r="BA24" s="59"/>
      <c r="BB24" s="59"/>
      <c r="BC24" s="59"/>
      <c r="BD24" s="59"/>
      <c r="BE24" s="59"/>
      <c r="BF24" s="59"/>
      <c r="BG24" s="59"/>
      <c r="BH24" s="59"/>
      <c r="BI24" s="59"/>
      <c r="BJ24" s="59"/>
      <c r="BK24" s="59"/>
      <c r="BL24" s="59"/>
      <c r="BM24" s="59"/>
      <c r="BN24" s="59"/>
    </row>
    <row r="25" spans="20:66" x14ac:dyDescent="0.25">
      <c r="T25" s="59"/>
      <c r="U25" s="59"/>
      <c r="V25" s="59"/>
      <c r="W25" s="59"/>
      <c r="X25" s="59"/>
      <c r="Y25" s="59"/>
      <c r="Z25" s="59"/>
      <c r="AA25" s="59"/>
      <c r="AB25" s="59"/>
      <c r="AC25" s="59"/>
      <c r="AD25" s="59"/>
      <c r="AE25" s="59"/>
      <c r="AF25" s="59"/>
      <c r="AG25" s="59"/>
      <c r="AH25" s="59"/>
      <c r="AI25" s="59"/>
      <c r="AJ25" s="59"/>
      <c r="AK25" s="59"/>
      <c r="AL25" s="59"/>
      <c r="AM25" s="59"/>
      <c r="AN25" s="59"/>
      <c r="AO25" s="59"/>
      <c r="AP25" s="59"/>
      <c r="AQ25" s="59"/>
      <c r="AR25" s="59"/>
      <c r="AS25" s="59"/>
      <c r="AT25" s="59"/>
      <c r="AU25" s="59"/>
      <c r="AV25" s="59"/>
      <c r="AW25" s="59"/>
      <c r="AX25" s="59"/>
      <c r="AY25" s="59"/>
      <c r="AZ25" s="59"/>
      <c r="BA25" s="59"/>
      <c r="BB25" s="59"/>
      <c r="BC25" s="59"/>
      <c r="BD25" s="59"/>
      <c r="BE25" s="59"/>
      <c r="BF25" s="59"/>
      <c r="BG25" s="59"/>
      <c r="BH25" s="59"/>
      <c r="BI25" s="59"/>
      <c r="BJ25" s="59"/>
      <c r="BK25" s="59"/>
      <c r="BL25" s="59"/>
      <c r="BM25" s="59"/>
      <c r="BN25" s="59"/>
    </row>
    <row r="26" spans="20:66" x14ac:dyDescent="0.25">
      <c r="T26" s="59"/>
      <c r="U26" s="59"/>
      <c r="V26" s="59"/>
      <c r="W26" s="59"/>
      <c r="X26" s="59"/>
      <c r="Y26" s="59"/>
      <c r="Z26" s="59"/>
      <c r="AA26" s="59"/>
      <c r="AB26" s="59"/>
      <c r="AC26" s="59"/>
      <c r="AD26" s="59"/>
      <c r="AE26" s="59"/>
      <c r="AF26" s="59"/>
      <c r="AG26" s="59"/>
      <c r="AH26" s="59"/>
      <c r="AI26" s="59"/>
      <c r="AJ26" s="59"/>
      <c r="AK26" s="59"/>
      <c r="AL26" s="59"/>
      <c r="AM26" s="59"/>
      <c r="AN26" s="59"/>
      <c r="AO26" s="59"/>
      <c r="AP26" s="59"/>
      <c r="AQ26" s="59"/>
      <c r="AR26" s="59"/>
      <c r="AS26" s="59"/>
      <c r="AT26" s="59"/>
      <c r="AU26" s="59"/>
      <c r="AV26" s="59"/>
      <c r="AW26" s="59"/>
      <c r="AX26" s="59"/>
      <c r="AY26" s="59"/>
      <c r="AZ26" s="59"/>
      <c r="BA26" s="59"/>
      <c r="BB26" s="59"/>
      <c r="BC26" s="59"/>
      <c r="BD26" s="59"/>
      <c r="BE26" s="59"/>
      <c r="BF26" s="59"/>
      <c r="BG26" s="59"/>
      <c r="BH26" s="59"/>
      <c r="BI26" s="59"/>
      <c r="BJ26" s="59"/>
      <c r="BK26" s="59"/>
      <c r="BL26" s="59"/>
      <c r="BM26" s="59"/>
      <c r="BN26" s="59"/>
    </row>
    <row r="27" spans="20:66" x14ac:dyDescent="0.25">
      <c r="T27" s="59"/>
      <c r="U27" s="59"/>
      <c r="V27" s="59"/>
      <c r="W27" s="59"/>
      <c r="X27" s="59"/>
      <c r="Y27" s="59"/>
      <c r="Z27" s="59"/>
      <c r="AA27" s="59"/>
      <c r="AB27" s="59"/>
      <c r="AC27" s="59"/>
      <c r="AD27" s="59"/>
      <c r="AE27" s="59"/>
      <c r="AF27" s="59"/>
      <c r="AG27" s="59"/>
      <c r="AH27" s="59"/>
      <c r="AI27" s="59"/>
      <c r="AJ27" s="59"/>
      <c r="AK27" s="59"/>
      <c r="AL27" s="59"/>
      <c r="AM27" s="59"/>
      <c r="AN27" s="59"/>
      <c r="AO27" s="59"/>
      <c r="AP27" s="59"/>
      <c r="AQ27" s="59"/>
      <c r="AR27" s="59"/>
      <c r="AS27" s="59"/>
      <c r="AT27" s="59"/>
      <c r="AU27" s="59"/>
      <c r="AV27" s="59"/>
      <c r="AW27" s="59"/>
      <c r="AX27" s="59"/>
      <c r="AY27" s="59"/>
      <c r="AZ27" s="59"/>
      <c r="BA27" s="59"/>
      <c r="BB27" s="59"/>
      <c r="BC27" s="59"/>
      <c r="BD27" s="59"/>
      <c r="BE27" s="59"/>
      <c r="BF27" s="59"/>
      <c r="BG27" s="59"/>
      <c r="BH27" s="59"/>
      <c r="BI27" s="59"/>
      <c r="BJ27" s="59"/>
      <c r="BK27" s="59"/>
      <c r="BL27" s="59"/>
      <c r="BM27" s="59"/>
      <c r="BN27" s="59"/>
    </row>
    <row r="28" spans="20:66" x14ac:dyDescent="0.25">
      <c r="T28" s="59"/>
      <c r="U28" s="59"/>
      <c r="V28" s="59"/>
      <c r="W28" s="59"/>
      <c r="X28" s="59"/>
      <c r="Y28" s="59"/>
      <c r="Z28" s="59"/>
      <c r="AA28" s="59"/>
      <c r="AB28" s="59"/>
      <c r="AC28" s="59"/>
      <c r="AD28" s="59"/>
      <c r="AE28" s="59"/>
      <c r="AF28" s="59"/>
      <c r="AG28" s="59"/>
      <c r="AH28" s="59"/>
      <c r="AI28" s="59"/>
      <c r="AJ28" s="59"/>
      <c r="AK28" s="59"/>
      <c r="AL28" s="59"/>
      <c r="AM28" s="59"/>
      <c r="AN28" s="59"/>
      <c r="AO28" s="59"/>
      <c r="AP28" s="59"/>
      <c r="AQ28" s="59"/>
      <c r="AR28" s="59"/>
      <c r="AS28" s="59"/>
      <c r="AT28" s="59"/>
      <c r="AU28" s="59"/>
      <c r="AV28" s="59"/>
      <c r="AW28" s="59"/>
      <c r="AX28" s="59"/>
      <c r="AY28" s="59"/>
      <c r="AZ28" s="59"/>
      <c r="BA28" s="59"/>
      <c r="BB28" s="59"/>
      <c r="BC28" s="59"/>
      <c r="BD28" s="59"/>
      <c r="BE28" s="59"/>
      <c r="BF28" s="59"/>
      <c r="BG28" s="59"/>
      <c r="BH28" s="59"/>
      <c r="BI28" s="59"/>
      <c r="BJ28" s="59"/>
      <c r="BK28" s="59"/>
      <c r="BL28" s="59"/>
      <c r="BM28" s="59"/>
      <c r="BN28" s="59"/>
    </row>
    <row r="29" spans="20:66" x14ac:dyDescent="0.25">
      <c r="T29" s="59"/>
      <c r="U29" s="59"/>
      <c r="V29" s="59"/>
      <c r="W29" s="59"/>
      <c r="X29" s="59"/>
      <c r="Y29" s="59"/>
      <c r="Z29" s="59"/>
      <c r="AA29" s="59"/>
      <c r="AB29" s="59"/>
      <c r="AC29" s="59"/>
      <c r="AD29" s="59"/>
      <c r="AE29" s="59"/>
      <c r="AF29" s="59"/>
      <c r="AG29" s="59"/>
      <c r="AH29" s="59"/>
      <c r="AI29" s="59"/>
      <c r="AJ29" s="59"/>
      <c r="AK29" s="59"/>
      <c r="AL29" s="59"/>
      <c r="AM29" s="59"/>
      <c r="AN29" s="59"/>
      <c r="AO29" s="59"/>
      <c r="AP29" s="59"/>
      <c r="AQ29" s="59"/>
      <c r="AR29" s="59"/>
      <c r="AS29" s="59"/>
      <c r="AT29" s="59"/>
      <c r="AU29" s="59"/>
      <c r="AV29" s="59"/>
      <c r="AW29" s="59"/>
      <c r="AX29" s="59"/>
      <c r="AY29" s="59"/>
      <c r="AZ29" s="59"/>
      <c r="BA29" s="59"/>
      <c r="BB29" s="59"/>
      <c r="BC29" s="59"/>
      <c r="BD29" s="59"/>
      <c r="BE29" s="59"/>
      <c r="BF29" s="59"/>
      <c r="BG29" s="59"/>
      <c r="BH29" s="59"/>
      <c r="BI29" s="59"/>
      <c r="BJ29" s="59"/>
      <c r="BK29" s="59"/>
      <c r="BL29" s="59"/>
      <c r="BM29" s="59"/>
      <c r="BN29" s="59"/>
    </row>
    <row r="30" spans="20:66" x14ac:dyDescent="0.25">
      <c r="T30" s="59"/>
      <c r="U30" s="59"/>
      <c r="V30" s="59"/>
      <c r="W30" s="59"/>
      <c r="X30" s="59"/>
      <c r="Y30" s="59"/>
      <c r="Z30" s="59"/>
      <c r="AA30" s="59"/>
      <c r="AB30" s="59"/>
      <c r="AC30" s="59"/>
      <c r="AD30" s="59"/>
      <c r="AE30" s="59"/>
      <c r="AF30" s="59"/>
      <c r="AG30" s="59"/>
      <c r="AH30" s="59"/>
      <c r="AI30" s="59"/>
      <c r="AJ30" s="59"/>
      <c r="AK30" s="59"/>
      <c r="AL30" s="59"/>
      <c r="AM30" s="59"/>
      <c r="AN30" s="59"/>
      <c r="AO30" s="59"/>
      <c r="AP30" s="59"/>
      <c r="AQ30" s="59"/>
      <c r="AR30" s="59"/>
      <c r="AS30" s="59"/>
      <c r="AT30" s="59"/>
      <c r="AU30" s="59"/>
      <c r="AV30" s="59"/>
      <c r="AW30" s="59"/>
      <c r="AX30" s="59"/>
      <c r="AY30" s="59"/>
      <c r="AZ30" s="59"/>
      <c r="BA30" s="59"/>
      <c r="BB30" s="59"/>
      <c r="BC30" s="59"/>
      <c r="BD30" s="59"/>
      <c r="BE30" s="59"/>
      <c r="BF30" s="59"/>
      <c r="BG30" s="59"/>
      <c r="BH30" s="59"/>
      <c r="BI30" s="59"/>
      <c r="BJ30" s="59"/>
      <c r="BK30" s="59"/>
      <c r="BL30" s="59"/>
      <c r="BM30" s="59"/>
      <c r="BN30" s="59"/>
    </row>
    <row r="31" spans="20:66" ht="29.25" customHeight="1" x14ac:dyDescent="0.25">
      <c r="T31" s="59"/>
      <c r="U31" s="59"/>
      <c r="V31" s="59"/>
      <c r="W31" s="59"/>
      <c r="X31" s="59"/>
      <c r="Y31" s="59"/>
      <c r="Z31" s="59"/>
      <c r="AA31" s="59"/>
      <c r="AB31" s="59"/>
      <c r="AC31" s="59"/>
      <c r="AD31" s="59"/>
      <c r="AE31" s="59"/>
      <c r="AF31" s="59"/>
      <c r="AG31" s="59"/>
      <c r="AH31" s="59"/>
      <c r="AI31" s="59"/>
      <c r="AJ31" s="59"/>
      <c r="AK31" s="59"/>
      <c r="AL31" s="59"/>
      <c r="AM31" s="59"/>
      <c r="AN31" s="59"/>
      <c r="AO31" s="59"/>
      <c r="AP31" s="59"/>
      <c r="AQ31" s="59"/>
      <c r="AR31" s="59"/>
      <c r="AS31" s="59"/>
      <c r="AT31" s="59"/>
      <c r="AU31" s="59"/>
      <c r="AV31" s="59"/>
      <c r="AW31" s="59"/>
      <c r="AX31" s="59"/>
      <c r="AY31" s="59"/>
      <c r="AZ31" s="59"/>
      <c r="BA31" s="59"/>
      <c r="BB31" s="59"/>
      <c r="BC31" s="59"/>
      <c r="BD31" s="59"/>
      <c r="BE31" s="59"/>
      <c r="BF31" s="59"/>
      <c r="BG31" s="59"/>
      <c r="BH31" s="59"/>
      <c r="BI31" s="59"/>
      <c r="BJ31" s="59"/>
      <c r="BK31" s="59"/>
      <c r="BL31" s="59"/>
      <c r="BM31" s="59"/>
      <c r="BN31" s="59"/>
    </row>
    <row r="32" spans="20:66" ht="153" x14ac:dyDescent="2.2000000000000002">
      <c r="T32" s="59"/>
      <c r="U32" s="60"/>
      <c r="V32" s="59"/>
      <c r="W32" s="59"/>
      <c r="X32" s="59"/>
      <c r="Y32" s="59"/>
      <c r="Z32" s="59"/>
      <c r="AA32" s="59"/>
      <c r="AB32" s="59"/>
      <c r="AC32" s="59"/>
      <c r="AD32" s="59"/>
      <c r="AE32" s="59"/>
      <c r="AF32" s="59"/>
      <c r="AG32" s="59"/>
      <c r="AH32" s="59"/>
      <c r="AI32" s="59"/>
      <c r="AJ32" s="59"/>
      <c r="AK32" s="59"/>
      <c r="AL32" s="59" t="s">
        <v>49</v>
      </c>
      <c r="AM32" s="59"/>
      <c r="AN32" s="59"/>
      <c r="AO32" s="59"/>
      <c r="AP32" s="59"/>
      <c r="AQ32" s="59"/>
      <c r="AR32" s="59"/>
      <c r="AS32" s="59"/>
      <c r="AT32" s="59"/>
      <c r="AU32" s="59"/>
      <c r="AV32" s="59"/>
      <c r="AW32" s="59"/>
      <c r="AX32" s="59"/>
      <c r="AY32" s="59"/>
      <c r="AZ32" s="59"/>
      <c r="BA32" s="59"/>
      <c r="BB32" s="59"/>
      <c r="BC32" s="59"/>
      <c r="BD32" s="59"/>
      <c r="BE32" s="59"/>
      <c r="BF32" s="59"/>
      <c r="BG32" s="59"/>
      <c r="BH32" s="59"/>
      <c r="BI32" s="59"/>
      <c r="BJ32" s="59"/>
      <c r="BK32" s="59"/>
      <c r="BL32" s="59"/>
      <c r="BM32" s="59"/>
      <c r="BN32" s="59"/>
    </row>
    <row r="33" spans="1:94" ht="153.75" thickBot="1" x14ac:dyDescent="2.25">
      <c r="T33" s="59"/>
      <c r="U33" s="60"/>
      <c r="V33" s="59"/>
      <c r="W33" s="59"/>
      <c r="X33" s="59"/>
      <c r="Y33" s="59"/>
      <c r="Z33" s="59"/>
      <c r="AA33" s="59"/>
      <c r="AB33" s="59"/>
      <c r="AC33" s="59"/>
      <c r="AD33" s="59"/>
      <c r="AE33" s="59"/>
      <c r="AF33" s="59"/>
      <c r="AG33" s="59"/>
      <c r="AH33" s="59"/>
      <c r="AI33" s="59"/>
      <c r="AJ33" s="59"/>
      <c r="AK33" s="59"/>
      <c r="AL33" s="59"/>
      <c r="AM33" s="59"/>
      <c r="AN33" s="59"/>
      <c r="AO33" s="59"/>
      <c r="AP33" s="59"/>
      <c r="AQ33" s="59"/>
      <c r="AR33" s="59"/>
      <c r="AS33" s="59"/>
      <c r="AT33" s="59"/>
      <c r="AU33" s="59"/>
      <c r="AV33" s="59"/>
      <c r="AW33" s="59"/>
      <c r="AX33" s="59"/>
      <c r="AY33" s="59"/>
      <c r="AZ33" s="59"/>
      <c r="BA33" s="59"/>
      <c r="BB33" s="59"/>
      <c r="BC33" s="59"/>
      <c r="BD33" s="59"/>
      <c r="BE33" s="59"/>
      <c r="BF33" s="59"/>
      <c r="BG33" s="59"/>
      <c r="BH33" s="59"/>
      <c r="BI33" s="59"/>
      <c r="BJ33" s="59"/>
      <c r="BK33" s="59"/>
      <c r="BL33" s="59"/>
      <c r="BM33" s="59"/>
      <c r="BN33" s="59"/>
    </row>
    <row r="34" spans="1:94" ht="159.75" customHeight="1" x14ac:dyDescent="0.25">
      <c r="S34" s="168" t="s">
        <v>113</v>
      </c>
      <c r="T34" s="169"/>
      <c r="U34" s="169"/>
      <c r="V34" s="169"/>
      <c r="W34" s="169"/>
      <c r="X34" s="169"/>
      <c r="Y34" s="169"/>
      <c r="Z34" s="169"/>
      <c r="AA34" s="169"/>
      <c r="AB34" s="169"/>
      <c r="AC34" s="169"/>
      <c r="AD34" s="169"/>
      <c r="AE34" s="169"/>
      <c r="AF34" s="169"/>
      <c r="AG34" s="169"/>
      <c r="AH34" s="169"/>
      <c r="AI34" s="169"/>
      <c r="AJ34" s="169"/>
      <c r="AK34" s="169"/>
      <c r="AL34" s="169"/>
      <c r="AM34" s="169"/>
      <c r="AN34" s="169"/>
      <c r="AO34" s="169"/>
      <c r="AP34" s="169"/>
      <c r="AQ34" s="169"/>
      <c r="AR34" s="169"/>
      <c r="AS34" s="169"/>
      <c r="AT34" s="169"/>
      <c r="AU34" s="169"/>
      <c r="AV34" s="169"/>
      <c r="AW34" s="169"/>
      <c r="AX34" s="169"/>
      <c r="AY34" s="169"/>
      <c r="AZ34" s="169"/>
      <c r="BA34" s="169"/>
      <c r="BB34" s="169"/>
      <c r="BC34" s="169"/>
      <c r="BD34" s="169"/>
      <c r="BE34" s="169"/>
      <c r="BF34" s="169"/>
      <c r="BG34" s="169"/>
      <c r="BH34" s="169"/>
      <c r="BI34" s="169"/>
      <c r="BJ34" s="169"/>
      <c r="BK34" s="169"/>
      <c r="BL34" s="169"/>
      <c r="BM34" s="169"/>
      <c r="BN34" s="169"/>
      <c r="BO34" s="170"/>
    </row>
    <row r="35" spans="1:94" ht="298.5" customHeight="1" x14ac:dyDescent="0.25">
      <c r="S35" s="171"/>
      <c r="T35" s="172"/>
      <c r="U35" s="172"/>
      <c r="V35" s="172"/>
      <c r="W35" s="172"/>
      <c r="X35" s="172"/>
      <c r="Y35" s="172"/>
      <c r="Z35" s="172"/>
      <c r="AA35" s="172"/>
      <c r="AB35" s="172"/>
      <c r="AC35" s="172"/>
      <c r="AD35" s="172"/>
      <c r="AE35" s="172"/>
      <c r="AF35" s="172"/>
      <c r="AG35" s="172"/>
      <c r="AH35" s="172"/>
      <c r="AI35" s="172"/>
      <c r="AJ35" s="172"/>
      <c r="AK35" s="172"/>
      <c r="AL35" s="172"/>
      <c r="AM35" s="172"/>
      <c r="AN35" s="172"/>
      <c r="AO35" s="172"/>
      <c r="AP35" s="172"/>
      <c r="AQ35" s="172"/>
      <c r="AR35" s="172"/>
      <c r="AS35" s="172"/>
      <c r="AT35" s="172"/>
      <c r="AU35" s="172"/>
      <c r="AV35" s="172"/>
      <c r="AW35" s="172"/>
      <c r="AX35" s="172"/>
      <c r="AY35" s="172"/>
      <c r="AZ35" s="172"/>
      <c r="BA35" s="172"/>
      <c r="BB35" s="172"/>
      <c r="BC35" s="172"/>
      <c r="BD35" s="172"/>
      <c r="BE35" s="172"/>
      <c r="BF35" s="172"/>
      <c r="BG35" s="172"/>
      <c r="BH35" s="172"/>
      <c r="BI35" s="172"/>
      <c r="BJ35" s="172"/>
      <c r="BK35" s="172"/>
      <c r="BL35" s="172"/>
      <c r="BM35" s="172"/>
      <c r="BN35" s="172"/>
      <c r="BO35" s="173"/>
      <c r="BU35">
        <v>3</v>
      </c>
    </row>
    <row r="36" spans="1:94" ht="182.25" customHeight="1" x14ac:dyDescent="0.25">
      <c r="S36" s="171"/>
      <c r="T36" s="172"/>
      <c r="U36" s="172"/>
      <c r="V36" s="172"/>
      <c r="W36" s="172"/>
      <c r="X36" s="172"/>
      <c r="Y36" s="172"/>
      <c r="Z36" s="172"/>
      <c r="AA36" s="172"/>
      <c r="AB36" s="172"/>
      <c r="AC36" s="172"/>
      <c r="AD36" s="172"/>
      <c r="AE36" s="172"/>
      <c r="AF36" s="172"/>
      <c r="AG36" s="172"/>
      <c r="AH36" s="172"/>
      <c r="AI36" s="172"/>
      <c r="AJ36" s="172"/>
      <c r="AK36" s="172"/>
      <c r="AL36" s="172"/>
      <c r="AM36" s="172"/>
      <c r="AN36" s="172"/>
      <c r="AO36" s="172"/>
      <c r="AP36" s="172"/>
      <c r="AQ36" s="172"/>
      <c r="AR36" s="172"/>
      <c r="AS36" s="172"/>
      <c r="AT36" s="172"/>
      <c r="AU36" s="172"/>
      <c r="AV36" s="172"/>
      <c r="AW36" s="172"/>
      <c r="AX36" s="172"/>
      <c r="AY36" s="172"/>
      <c r="AZ36" s="172"/>
      <c r="BA36" s="172"/>
      <c r="BB36" s="172"/>
      <c r="BC36" s="172"/>
      <c r="BD36" s="172"/>
      <c r="BE36" s="172"/>
      <c r="BF36" s="172"/>
      <c r="BG36" s="172"/>
      <c r="BH36" s="172"/>
      <c r="BI36" s="172"/>
      <c r="BJ36" s="172"/>
      <c r="BK36" s="172"/>
      <c r="BL36" s="172"/>
      <c r="BM36" s="172"/>
      <c r="BN36" s="172"/>
      <c r="BO36" s="173"/>
    </row>
    <row r="37" spans="1:94" ht="69" customHeight="1" x14ac:dyDescent="0.25">
      <c r="A37" s="61"/>
      <c r="B37" s="61"/>
      <c r="C37" s="61"/>
      <c r="D37" s="61"/>
      <c r="E37" s="61"/>
      <c r="F37" s="61"/>
      <c r="G37" s="61"/>
      <c r="H37" s="61"/>
      <c r="I37" s="61"/>
      <c r="J37" s="61"/>
      <c r="K37" s="61"/>
      <c r="L37" s="61"/>
      <c r="M37" s="61"/>
      <c r="N37" s="61"/>
      <c r="O37" s="61"/>
      <c r="P37" s="61"/>
      <c r="Q37" s="61"/>
      <c r="R37" s="61"/>
      <c r="S37" s="171"/>
      <c r="T37" s="172"/>
      <c r="U37" s="172"/>
      <c r="V37" s="172"/>
      <c r="W37" s="172"/>
      <c r="X37" s="172"/>
      <c r="Y37" s="172"/>
      <c r="Z37" s="172"/>
      <c r="AA37" s="172"/>
      <c r="AB37" s="172"/>
      <c r="AC37" s="172"/>
      <c r="AD37" s="172"/>
      <c r="AE37" s="172"/>
      <c r="AF37" s="172"/>
      <c r="AG37" s="172"/>
      <c r="AH37" s="172"/>
      <c r="AI37" s="172"/>
      <c r="AJ37" s="172"/>
      <c r="AK37" s="172"/>
      <c r="AL37" s="172"/>
      <c r="AM37" s="172"/>
      <c r="AN37" s="172"/>
      <c r="AO37" s="172"/>
      <c r="AP37" s="172"/>
      <c r="AQ37" s="172"/>
      <c r="AR37" s="172"/>
      <c r="AS37" s="172"/>
      <c r="AT37" s="172"/>
      <c r="AU37" s="172"/>
      <c r="AV37" s="172"/>
      <c r="AW37" s="172"/>
      <c r="AX37" s="172"/>
      <c r="AY37" s="172"/>
      <c r="AZ37" s="172"/>
      <c r="BA37" s="172"/>
      <c r="BB37" s="172"/>
      <c r="BC37" s="172"/>
      <c r="BD37" s="172"/>
      <c r="BE37" s="172"/>
      <c r="BF37" s="172"/>
      <c r="BG37" s="172"/>
      <c r="BH37" s="172"/>
      <c r="BI37" s="172"/>
      <c r="BJ37" s="172"/>
      <c r="BK37" s="172"/>
      <c r="BL37" s="172"/>
      <c r="BM37" s="172"/>
      <c r="BN37" s="172"/>
      <c r="BO37" s="173"/>
      <c r="CE37" s="61"/>
      <c r="CF37" s="61"/>
      <c r="CG37" s="61"/>
      <c r="CH37" s="61"/>
      <c r="CI37" s="61"/>
      <c r="CJ37" s="61"/>
      <c r="CK37" s="61"/>
      <c r="CL37" s="61"/>
      <c r="CM37" s="61"/>
      <c r="CN37" s="61"/>
      <c r="CO37" s="61"/>
      <c r="CP37" s="61"/>
    </row>
    <row r="38" spans="1:94" ht="23.25" customHeight="1" x14ac:dyDescent="0.25">
      <c r="A38" s="62"/>
      <c r="B38" s="62"/>
      <c r="C38" s="62"/>
      <c r="D38" s="62"/>
      <c r="E38" s="62"/>
      <c r="F38" s="62"/>
      <c r="G38" s="62"/>
      <c r="H38" s="62"/>
      <c r="I38" s="62"/>
      <c r="J38" s="62"/>
      <c r="K38" s="62"/>
      <c r="L38" s="62"/>
      <c r="M38" s="62"/>
      <c r="N38" s="62"/>
      <c r="O38" s="62"/>
      <c r="P38" s="62"/>
      <c r="Q38" s="62"/>
      <c r="R38" s="62"/>
      <c r="S38" s="171"/>
      <c r="T38" s="172"/>
      <c r="U38" s="172"/>
      <c r="V38" s="172"/>
      <c r="W38" s="172"/>
      <c r="X38" s="172"/>
      <c r="Y38" s="172"/>
      <c r="Z38" s="172"/>
      <c r="AA38" s="172"/>
      <c r="AB38" s="172"/>
      <c r="AC38" s="172"/>
      <c r="AD38" s="172"/>
      <c r="AE38" s="172"/>
      <c r="AF38" s="172"/>
      <c r="AG38" s="172"/>
      <c r="AH38" s="172"/>
      <c r="AI38" s="172"/>
      <c r="AJ38" s="172"/>
      <c r="AK38" s="172"/>
      <c r="AL38" s="172"/>
      <c r="AM38" s="172"/>
      <c r="AN38" s="172"/>
      <c r="AO38" s="172"/>
      <c r="AP38" s="172"/>
      <c r="AQ38" s="172"/>
      <c r="AR38" s="172"/>
      <c r="AS38" s="172"/>
      <c r="AT38" s="172"/>
      <c r="AU38" s="172"/>
      <c r="AV38" s="172"/>
      <c r="AW38" s="172"/>
      <c r="AX38" s="172"/>
      <c r="AY38" s="172"/>
      <c r="AZ38" s="172"/>
      <c r="BA38" s="172"/>
      <c r="BB38" s="172"/>
      <c r="BC38" s="172"/>
      <c r="BD38" s="172"/>
      <c r="BE38" s="172"/>
      <c r="BF38" s="172"/>
      <c r="BG38" s="172"/>
      <c r="BH38" s="172"/>
      <c r="BI38" s="172"/>
      <c r="BJ38" s="172"/>
      <c r="BK38" s="172"/>
      <c r="BL38" s="172"/>
      <c r="BM38" s="172"/>
      <c r="BN38" s="172"/>
      <c r="BO38" s="173"/>
      <c r="CE38" s="62"/>
      <c r="CF38" s="62"/>
      <c r="CG38" s="62"/>
      <c r="CH38" s="62"/>
      <c r="CI38" s="62"/>
      <c r="CJ38" s="62"/>
      <c r="CK38" s="62"/>
      <c r="CL38" s="62"/>
      <c r="CM38" s="62"/>
      <c r="CN38" s="62"/>
      <c r="CO38" s="62"/>
    </row>
    <row r="39" spans="1:94" ht="114.75" customHeight="1" x14ac:dyDescent="0.25">
      <c r="A39" s="62"/>
      <c r="B39" s="62"/>
      <c r="C39" s="62"/>
      <c r="D39" s="62"/>
      <c r="E39" s="62"/>
      <c r="F39" s="62"/>
      <c r="G39" s="62"/>
      <c r="H39" s="62"/>
      <c r="I39" s="62"/>
      <c r="J39" s="62"/>
      <c r="K39" s="62"/>
      <c r="L39" s="62"/>
      <c r="M39" s="62"/>
      <c r="N39" s="62"/>
      <c r="O39" s="62"/>
      <c r="P39" s="62"/>
      <c r="Q39" s="62"/>
      <c r="R39" s="62"/>
      <c r="S39" s="171"/>
      <c r="T39" s="172"/>
      <c r="U39" s="172"/>
      <c r="V39" s="172"/>
      <c r="W39" s="172"/>
      <c r="X39" s="172"/>
      <c r="Y39" s="172"/>
      <c r="Z39" s="172"/>
      <c r="AA39" s="172"/>
      <c r="AB39" s="172"/>
      <c r="AC39" s="172"/>
      <c r="AD39" s="172"/>
      <c r="AE39" s="172"/>
      <c r="AF39" s="172"/>
      <c r="AG39" s="172"/>
      <c r="AH39" s="172"/>
      <c r="AI39" s="172"/>
      <c r="AJ39" s="172"/>
      <c r="AK39" s="172"/>
      <c r="AL39" s="172"/>
      <c r="AM39" s="172"/>
      <c r="AN39" s="172"/>
      <c r="AO39" s="172"/>
      <c r="AP39" s="172"/>
      <c r="AQ39" s="172"/>
      <c r="AR39" s="172"/>
      <c r="AS39" s="172"/>
      <c r="AT39" s="172"/>
      <c r="AU39" s="172"/>
      <c r="AV39" s="172"/>
      <c r="AW39" s="172"/>
      <c r="AX39" s="172"/>
      <c r="AY39" s="172"/>
      <c r="AZ39" s="172"/>
      <c r="BA39" s="172"/>
      <c r="BB39" s="172"/>
      <c r="BC39" s="172"/>
      <c r="BD39" s="172"/>
      <c r="BE39" s="172"/>
      <c r="BF39" s="172"/>
      <c r="BG39" s="172"/>
      <c r="BH39" s="172"/>
      <c r="BI39" s="172"/>
      <c r="BJ39" s="172"/>
      <c r="BK39" s="172"/>
      <c r="BL39" s="172"/>
      <c r="BM39" s="172"/>
      <c r="BN39" s="172"/>
      <c r="BO39" s="173"/>
      <c r="CE39" s="62"/>
      <c r="CF39" s="62"/>
      <c r="CG39" s="62"/>
      <c r="CH39" s="62"/>
      <c r="CI39" s="62"/>
      <c r="CJ39" s="62"/>
      <c r="CK39" s="62"/>
      <c r="CL39" s="62"/>
      <c r="CM39" s="62"/>
      <c r="CN39" s="62"/>
      <c r="CO39" s="62"/>
    </row>
    <row r="40" spans="1:94" ht="114.75" customHeight="1" x14ac:dyDescent="0.25">
      <c r="A40" s="62"/>
      <c r="B40" s="62"/>
      <c r="C40" s="62"/>
      <c r="D40" s="62"/>
      <c r="E40" s="62"/>
      <c r="F40" s="62"/>
      <c r="G40" s="62"/>
      <c r="H40" s="62"/>
      <c r="I40" s="62"/>
      <c r="J40" s="62"/>
      <c r="K40" s="62"/>
      <c r="L40" s="62"/>
      <c r="M40" s="62"/>
      <c r="N40" s="62"/>
      <c r="O40" s="62"/>
      <c r="P40" s="62"/>
      <c r="Q40" s="62"/>
      <c r="R40" s="62"/>
      <c r="S40" s="171"/>
      <c r="T40" s="172"/>
      <c r="U40" s="172"/>
      <c r="V40" s="172"/>
      <c r="W40" s="172"/>
      <c r="X40" s="172"/>
      <c r="Y40" s="172"/>
      <c r="Z40" s="172"/>
      <c r="AA40" s="172"/>
      <c r="AB40" s="172"/>
      <c r="AC40" s="172"/>
      <c r="AD40" s="172"/>
      <c r="AE40" s="172"/>
      <c r="AF40" s="172"/>
      <c r="AG40" s="172"/>
      <c r="AH40" s="172"/>
      <c r="AI40" s="172"/>
      <c r="AJ40" s="172"/>
      <c r="AK40" s="172"/>
      <c r="AL40" s="172"/>
      <c r="AM40" s="172"/>
      <c r="AN40" s="172"/>
      <c r="AO40" s="172"/>
      <c r="AP40" s="172"/>
      <c r="AQ40" s="172"/>
      <c r="AR40" s="172"/>
      <c r="AS40" s="172"/>
      <c r="AT40" s="172"/>
      <c r="AU40" s="172"/>
      <c r="AV40" s="172"/>
      <c r="AW40" s="172"/>
      <c r="AX40" s="172"/>
      <c r="AY40" s="172"/>
      <c r="AZ40" s="172"/>
      <c r="BA40" s="172"/>
      <c r="BB40" s="172"/>
      <c r="BC40" s="172"/>
      <c r="BD40" s="172"/>
      <c r="BE40" s="172"/>
      <c r="BF40" s="172"/>
      <c r="BG40" s="172"/>
      <c r="BH40" s="172"/>
      <c r="BI40" s="172"/>
      <c r="BJ40" s="172"/>
      <c r="BK40" s="172"/>
      <c r="BL40" s="172"/>
      <c r="BM40" s="172"/>
      <c r="BN40" s="172"/>
      <c r="BO40" s="173"/>
      <c r="CE40" s="62"/>
      <c r="CF40" s="62"/>
      <c r="CG40" s="62"/>
      <c r="CH40" s="62"/>
      <c r="CI40" s="62"/>
      <c r="CJ40" s="62"/>
      <c r="CK40" s="62"/>
      <c r="CL40" s="62"/>
      <c r="CM40" s="62"/>
      <c r="CN40" s="62"/>
      <c r="CO40" s="62"/>
    </row>
    <row r="41" spans="1:94" ht="114.75" customHeight="1" x14ac:dyDescent="0.25">
      <c r="A41" s="62"/>
      <c r="B41" s="62"/>
      <c r="C41" s="62"/>
      <c r="D41" s="62"/>
      <c r="E41" s="62"/>
      <c r="F41" s="62"/>
      <c r="G41" s="62"/>
      <c r="H41" s="62"/>
      <c r="I41" s="62"/>
      <c r="J41" s="62"/>
      <c r="K41" s="62"/>
      <c r="L41" s="62"/>
      <c r="M41" s="62"/>
      <c r="N41" s="62"/>
      <c r="O41" s="62"/>
      <c r="P41" s="62"/>
      <c r="Q41" s="62"/>
      <c r="R41" s="62"/>
      <c r="S41" s="171"/>
      <c r="T41" s="172"/>
      <c r="U41" s="172"/>
      <c r="V41" s="172"/>
      <c r="W41" s="172"/>
      <c r="X41" s="172"/>
      <c r="Y41" s="172"/>
      <c r="Z41" s="172"/>
      <c r="AA41" s="172"/>
      <c r="AB41" s="172"/>
      <c r="AC41" s="172"/>
      <c r="AD41" s="172"/>
      <c r="AE41" s="172"/>
      <c r="AF41" s="172"/>
      <c r="AG41" s="172"/>
      <c r="AH41" s="172"/>
      <c r="AI41" s="172"/>
      <c r="AJ41" s="172"/>
      <c r="AK41" s="172"/>
      <c r="AL41" s="172"/>
      <c r="AM41" s="172"/>
      <c r="AN41" s="172"/>
      <c r="AO41" s="172"/>
      <c r="AP41" s="172"/>
      <c r="AQ41" s="172"/>
      <c r="AR41" s="172"/>
      <c r="AS41" s="172"/>
      <c r="AT41" s="172"/>
      <c r="AU41" s="172"/>
      <c r="AV41" s="172"/>
      <c r="AW41" s="172"/>
      <c r="AX41" s="172"/>
      <c r="AY41" s="172"/>
      <c r="AZ41" s="172"/>
      <c r="BA41" s="172"/>
      <c r="BB41" s="172"/>
      <c r="BC41" s="172"/>
      <c r="BD41" s="172"/>
      <c r="BE41" s="172"/>
      <c r="BF41" s="172"/>
      <c r="BG41" s="172"/>
      <c r="BH41" s="172"/>
      <c r="BI41" s="172"/>
      <c r="BJ41" s="172"/>
      <c r="BK41" s="172"/>
      <c r="BL41" s="172"/>
      <c r="BM41" s="172"/>
      <c r="BN41" s="172"/>
      <c r="BO41" s="173"/>
      <c r="CE41" s="62"/>
      <c r="CF41" s="62"/>
      <c r="CG41" s="62"/>
      <c r="CH41" s="62"/>
      <c r="CI41" s="62"/>
      <c r="CJ41" s="62"/>
      <c r="CK41" s="62"/>
      <c r="CL41" s="62"/>
      <c r="CM41" s="62"/>
      <c r="CN41" s="62"/>
      <c r="CO41" s="62"/>
    </row>
    <row r="42" spans="1:94" ht="33.75" customHeight="1" x14ac:dyDescent="0.25">
      <c r="A42" s="62"/>
      <c r="B42" s="62"/>
      <c r="C42" s="62"/>
      <c r="D42" s="62"/>
      <c r="E42" s="62"/>
      <c r="F42" s="62"/>
      <c r="G42" s="62"/>
      <c r="H42" s="62"/>
      <c r="I42" s="62"/>
      <c r="J42" s="62"/>
      <c r="K42" s="62"/>
      <c r="L42" s="62"/>
      <c r="M42" s="62"/>
      <c r="N42" s="62"/>
      <c r="O42" s="62"/>
      <c r="P42" s="62"/>
      <c r="Q42" s="62"/>
      <c r="R42" s="62"/>
      <c r="S42" s="171"/>
      <c r="T42" s="172"/>
      <c r="U42" s="172"/>
      <c r="V42" s="172"/>
      <c r="W42" s="172"/>
      <c r="X42" s="172"/>
      <c r="Y42" s="172"/>
      <c r="Z42" s="172"/>
      <c r="AA42" s="172"/>
      <c r="AB42" s="172"/>
      <c r="AC42" s="172"/>
      <c r="AD42" s="172"/>
      <c r="AE42" s="172"/>
      <c r="AF42" s="172"/>
      <c r="AG42" s="172"/>
      <c r="AH42" s="172"/>
      <c r="AI42" s="172"/>
      <c r="AJ42" s="172"/>
      <c r="AK42" s="172"/>
      <c r="AL42" s="172"/>
      <c r="AM42" s="172"/>
      <c r="AN42" s="172"/>
      <c r="AO42" s="172"/>
      <c r="AP42" s="172"/>
      <c r="AQ42" s="172"/>
      <c r="AR42" s="172"/>
      <c r="AS42" s="172"/>
      <c r="AT42" s="172"/>
      <c r="AU42" s="172"/>
      <c r="AV42" s="172"/>
      <c r="AW42" s="172"/>
      <c r="AX42" s="172"/>
      <c r="AY42" s="172"/>
      <c r="AZ42" s="172"/>
      <c r="BA42" s="172"/>
      <c r="BB42" s="172"/>
      <c r="BC42" s="172"/>
      <c r="BD42" s="172"/>
      <c r="BE42" s="172"/>
      <c r="BF42" s="172"/>
      <c r="BG42" s="172"/>
      <c r="BH42" s="172"/>
      <c r="BI42" s="172"/>
      <c r="BJ42" s="172"/>
      <c r="BK42" s="172"/>
      <c r="BL42" s="172"/>
      <c r="BM42" s="172"/>
      <c r="BN42" s="172"/>
      <c r="BO42" s="173"/>
      <c r="CE42" s="62"/>
      <c r="CF42" s="62"/>
      <c r="CG42" s="62"/>
      <c r="CH42" s="62"/>
      <c r="CI42" s="62"/>
      <c r="CJ42" s="62"/>
      <c r="CK42" s="62"/>
      <c r="CL42" s="62"/>
      <c r="CM42" s="62"/>
      <c r="CN42" s="62"/>
      <c r="CO42" s="62"/>
    </row>
    <row r="43" spans="1:94" ht="33.75" customHeight="1" x14ac:dyDescent="0.25">
      <c r="A43" s="62"/>
      <c r="B43" s="62"/>
      <c r="C43" s="62"/>
      <c r="D43" s="62"/>
      <c r="E43" s="62"/>
      <c r="F43" s="62"/>
      <c r="G43" s="62"/>
      <c r="H43" s="62"/>
      <c r="I43" s="62"/>
      <c r="J43" s="62"/>
      <c r="K43" s="62"/>
      <c r="L43" s="62"/>
      <c r="M43" s="62"/>
      <c r="N43" s="62"/>
      <c r="O43" s="62"/>
      <c r="P43" s="62"/>
      <c r="Q43" s="62"/>
      <c r="R43" s="62"/>
      <c r="S43" s="171"/>
      <c r="T43" s="172"/>
      <c r="U43" s="172"/>
      <c r="V43" s="172"/>
      <c r="W43" s="172"/>
      <c r="X43" s="172"/>
      <c r="Y43" s="172"/>
      <c r="Z43" s="172"/>
      <c r="AA43" s="172"/>
      <c r="AB43" s="172"/>
      <c r="AC43" s="172"/>
      <c r="AD43" s="172"/>
      <c r="AE43" s="172"/>
      <c r="AF43" s="172"/>
      <c r="AG43" s="172"/>
      <c r="AH43" s="172"/>
      <c r="AI43" s="172"/>
      <c r="AJ43" s="172"/>
      <c r="AK43" s="172"/>
      <c r="AL43" s="172"/>
      <c r="AM43" s="172"/>
      <c r="AN43" s="172"/>
      <c r="AO43" s="172"/>
      <c r="AP43" s="172"/>
      <c r="AQ43" s="172"/>
      <c r="AR43" s="172"/>
      <c r="AS43" s="172"/>
      <c r="AT43" s="172"/>
      <c r="AU43" s="172"/>
      <c r="AV43" s="172"/>
      <c r="AW43" s="172"/>
      <c r="AX43" s="172"/>
      <c r="AY43" s="172"/>
      <c r="AZ43" s="172"/>
      <c r="BA43" s="172"/>
      <c r="BB43" s="172"/>
      <c r="BC43" s="172"/>
      <c r="BD43" s="172"/>
      <c r="BE43" s="172"/>
      <c r="BF43" s="172"/>
      <c r="BG43" s="172"/>
      <c r="BH43" s="172"/>
      <c r="BI43" s="172"/>
      <c r="BJ43" s="172"/>
      <c r="BK43" s="172"/>
      <c r="BL43" s="172"/>
      <c r="BM43" s="172"/>
      <c r="BN43" s="172"/>
      <c r="BO43" s="173"/>
      <c r="CE43" s="62"/>
      <c r="CF43" s="62"/>
      <c r="CG43" s="62"/>
      <c r="CH43" s="62"/>
      <c r="CI43" s="62"/>
      <c r="CJ43" s="62"/>
      <c r="CK43" s="62"/>
      <c r="CL43" s="62"/>
      <c r="CM43" s="62"/>
      <c r="CN43" s="62"/>
      <c r="CO43" s="62"/>
    </row>
    <row r="44" spans="1:94" ht="33.75" customHeight="1" x14ac:dyDescent="0.25">
      <c r="A44" s="62"/>
      <c r="B44" s="62"/>
      <c r="C44" s="62"/>
      <c r="D44" s="62"/>
      <c r="E44" s="62"/>
      <c r="F44" s="62"/>
      <c r="G44" s="62"/>
      <c r="H44" s="62"/>
      <c r="I44" s="62"/>
      <c r="J44" s="62"/>
      <c r="K44" s="62"/>
      <c r="L44" s="62"/>
      <c r="M44" s="62"/>
      <c r="N44" s="62"/>
      <c r="O44" s="62"/>
      <c r="P44" s="62"/>
      <c r="Q44" s="62"/>
      <c r="R44" s="62"/>
      <c r="S44" s="171"/>
      <c r="T44" s="172"/>
      <c r="U44" s="172"/>
      <c r="V44" s="172"/>
      <c r="W44" s="172"/>
      <c r="X44" s="172"/>
      <c r="Y44" s="172"/>
      <c r="Z44" s="172"/>
      <c r="AA44" s="172"/>
      <c r="AB44" s="172"/>
      <c r="AC44" s="172"/>
      <c r="AD44" s="172"/>
      <c r="AE44" s="172"/>
      <c r="AF44" s="172"/>
      <c r="AG44" s="172"/>
      <c r="AH44" s="172"/>
      <c r="AI44" s="172"/>
      <c r="AJ44" s="172"/>
      <c r="AK44" s="172"/>
      <c r="AL44" s="172"/>
      <c r="AM44" s="172"/>
      <c r="AN44" s="172"/>
      <c r="AO44" s="172"/>
      <c r="AP44" s="172"/>
      <c r="AQ44" s="172"/>
      <c r="AR44" s="172"/>
      <c r="AS44" s="172"/>
      <c r="AT44" s="172"/>
      <c r="AU44" s="172"/>
      <c r="AV44" s="172"/>
      <c r="AW44" s="172"/>
      <c r="AX44" s="172"/>
      <c r="AY44" s="172"/>
      <c r="AZ44" s="172"/>
      <c r="BA44" s="172"/>
      <c r="BB44" s="172"/>
      <c r="BC44" s="172"/>
      <c r="BD44" s="172"/>
      <c r="BE44" s="172"/>
      <c r="BF44" s="172"/>
      <c r="BG44" s="172"/>
      <c r="BH44" s="172"/>
      <c r="BI44" s="172"/>
      <c r="BJ44" s="172"/>
      <c r="BK44" s="172"/>
      <c r="BL44" s="172"/>
      <c r="BM44" s="172"/>
      <c r="BN44" s="172"/>
      <c r="BO44" s="173"/>
      <c r="CE44" s="62"/>
      <c r="CF44" s="62"/>
      <c r="CG44" s="62"/>
      <c r="CH44" s="62"/>
      <c r="CI44" s="62"/>
      <c r="CJ44" s="62"/>
      <c r="CK44" s="62"/>
      <c r="CL44" s="62"/>
      <c r="CM44" s="62"/>
      <c r="CN44" s="62"/>
      <c r="CO44" s="62"/>
    </row>
    <row r="45" spans="1:94" ht="33.75" customHeight="1" x14ac:dyDescent="0.25">
      <c r="A45" s="62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171"/>
      <c r="T45" s="172"/>
      <c r="U45" s="172"/>
      <c r="V45" s="172"/>
      <c r="W45" s="172"/>
      <c r="X45" s="172"/>
      <c r="Y45" s="172"/>
      <c r="Z45" s="172"/>
      <c r="AA45" s="172"/>
      <c r="AB45" s="172"/>
      <c r="AC45" s="172"/>
      <c r="AD45" s="172"/>
      <c r="AE45" s="172"/>
      <c r="AF45" s="172"/>
      <c r="AG45" s="172"/>
      <c r="AH45" s="172"/>
      <c r="AI45" s="172"/>
      <c r="AJ45" s="172"/>
      <c r="AK45" s="172"/>
      <c r="AL45" s="172"/>
      <c r="AM45" s="172"/>
      <c r="AN45" s="172"/>
      <c r="AO45" s="172"/>
      <c r="AP45" s="172"/>
      <c r="AQ45" s="172"/>
      <c r="AR45" s="172"/>
      <c r="AS45" s="172"/>
      <c r="AT45" s="172"/>
      <c r="AU45" s="172"/>
      <c r="AV45" s="172"/>
      <c r="AW45" s="172"/>
      <c r="AX45" s="172"/>
      <c r="AY45" s="172"/>
      <c r="AZ45" s="172"/>
      <c r="BA45" s="172"/>
      <c r="BB45" s="172"/>
      <c r="BC45" s="172"/>
      <c r="BD45" s="172"/>
      <c r="BE45" s="172"/>
      <c r="BF45" s="172"/>
      <c r="BG45" s="172"/>
      <c r="BH45" s="172"/>
      <c r="BI45" s="172"/>
      <c r="BJ45" s="172"/>
      <c r="BK45" s="172"/>
      <c r="BL45" s="172"/>
      <c r="BM45" s="172"/>
      <c r="BN45" s="172"/>
      <c r="BO45" s="173"/>
      <c r="CE45" s="62"/>
      <c r="CF45" s="62"/>
      <c r="CG45" s="62"/>
      <c r="CH45" s="62"/>
      <c r="CI45" s="62"/>
      <c r="CJ45" s="62"/>
      <c r="CK45" s="62"/>
      <c r="CL45" s="62"/>
      <c r="CM45" s="62"/>
      <c r="CN45" s="62"/>
      <c r="CO45" s="62"/>
    </row>
    <row r="46" spans="1:94" ht="33.75" customHeight="1" x14ac:dyDescent="0.25">
      <c r="A46" s="62"/>
      <c r="B46" s="62"/>
      <c r="C46" s="62"/>
      <c r="D46" s="62"/>
      <c r="E46" s="62"/>
      <c r="F46" s="62"/>
      <c r="G46" s="62"/>
      <c r="H46" s="62"/>
      <c r="I46" s="62"/>
      <c r="J46" s="62"/>
      <c r="K46" s="62"/>
      <c r="L46" s="62"/>
      <c r="M46" s="62"/>
      <c r="N46" s="62"/>
      <c r="O46" s="62"/>
      <c r="P46" s="62"/>
      <c r="Q46" s="62"/>
      <c r="R46" s="62"/>
      <c r="S46" s="171"/>
      <c r="T46" s="172"/>
      <c r="U46" s="172"/>
      <c r="V46" s="172"/>
      <c r="W46" s="172"/>
      <c r="X46" s="172"/>
      <c r="Y46" s="172"/>
      <c r="Z46" s="172"/>
      <c r="AA46" s="172"/>
      <c r="AB46" s="172"/>
      <c r="AC46" s="172"/>
      <c r="AD46" s="172"/>
      <c r="AE46" s="172"/>
      <c r="AF46" s="172"/>
      <c r="AG46" s="172"/>
      <c r="AH46" s="172"/>
      <c r="AI46" s="172"/>
      <c r="AJ46" s="172"/>
      <c r="AK46" s="172"/>
      <c r="AL46" s="172"/>
      <c r="AM46" s="172"/>
      <c r="AN46" s="172"/>
      <c r="AO46" s="172"/>
      <c r="AP46" s="172"/>
      <c r="AQ46" s="172"/>
      <c r="AR46" s="172"/>
      <c r="AS46" s="172"/>
      <c r="AT46" s="172"/>
      <c r="AU46" s="172"/>
      <c r="AV46" s="172"/>
      <c r="AW46" s="172"/>
      <c r="AX46" s="172"/>
      <c r="AY46" s="172"/>
      <c r="AZ46" s="172"/>
      <c r="BA46" s="172"/>
      <c r="BB46" s="172"/>
      <c r="BC46" s="172"/>
      <c r="BD46" s="172"/>
      <c r="BE46" s="172"/>
      <c r="BF46" s="172"/>
      <c r="BG46" s="172"/>
      <c r="BH46" s="172"/>
      <c r="BI46" s="172"/>
      <c r="BJ46" s="172"/>
      <c r="BK46" s="172"/>
      <c r="BL46" s="172"/>
      <c r="BM46" s="172"/>
      <c r="BN46" s="172"/>
      <c r="BO46" s="173"/>
      <c r="CE46" s="62"/>
      <c r="CF46" s="62"/>
      <c r="CG46" s="62"/>
      <c r="CH46" s="62"/>
      <c r="CI46" s="62"/>
      <c r="CJ46" s="62"/>
      <c r="CK46" s="62"/>
      <c r="CL46" s="62"/>
      <c r="CM46" s="62"/>
      <c r="CN46" s="62"/>
      <c r="CO46" s="62"/>
    </row>
    <row r="47" spans="1:94" ht="33.75" customHeight="1" x14ac:dyDescent="0.25">
      <c r="A47" s="62"/>
      <c r="B47" s="62"/>
      <c r="C47" s="62"/>
      <c r="D47" s="62"/>
      <c r="E47" s="62"/>
      <c r="F47" s="62"/>
      <c r="G47" s="62"/>
      <c r="H47" s="62"/>
      <c r="I47" s="62"/>
      <c r="J47" s="62"/>
      <c r="K47" s="62"/>
      <c r="L47" s="62"/>
      <c r="M47" s="62"/>
      <c r="N47" s="62"/>
      <c r="O47" s="62"/>
      <c r="P47" s="62"/>
      <c r="Q47" s="62"/>
      <c r="R47" s="62"/>
      <c r="S47" s="171"/>
      <c r="T47" s="172"/>
      <c r="U47" s="172"/>
      <c r="V47" s="172"/>
      <c r="W47" s="172"/>
      <c r="X47" s="172"/>
      <c r="Y47" s="172"/>
      <c r="Z47" s="172"/>
      <c r="AA47" s="172"/>
      <c r="AB47" s="172"/>
      <c r="AC47" s="172"/>
      <c r="AD47" s="172"/>
      <c r="AE47" s="172"/>
      <c r="AF47" s="172"/>
      <c r="AG47" s="172"/>
      <c r="AH47" s="172"/>
      <c r="AI47" s="172"/>
      <c r="AJ47" s="172"/>
      <c r="AK47" s="172"/>
      <c r="AL47" s="172"/>
      <c r="AM47" s="172"/>
      <c r="AN47" s="172"/>
      <c r="AO47" s="172"/>
      <c r="AP47" s="172"/>
      <c r="AQ47" s="172"/>
      <c r="AR47" s="172"/>
      <c r="AS47" s="172"/>
      <c r="AT47" s="172"/>
      <c r="AU47" s="172"/>
      <c r="AV47" s="172"/>
      <c r="AW47" s="172"/>
      <c r="AX47" s="172"/>
      <c r="AY47" s="172"/>
      <c r="AZ47" s="172"/>
      <c r="BA47" s="172"/>
      <c r="BB47" s="172"/>
      <c r="BC47" s="172"/>
      <c r="BD47" s="172"/>
      <c r="BE47" s="172"/>
      <c r="BF47" s="172"/>
      <c r="BG47" s="172"/>
      <c r="BH47" s="172"/>
      <c r="BI47" s="172"/>
      <c r="BJ47" s="172"/>
      <c r="BK47" s="172"/>
      <c r="BL47" s="172"/>
      <c r="BM47" s="172"/>
      <c r="BN47" s="172"/>
      <c r="BO47" s="173"/>
      <c r="CE47" s="62"/>
      <c r="CF47" s="62"/>
      <c r="CG47" s="62"/>
      <c r="CH47" s="62"/>
      <c r="CI47" s="62"/>
      <c r="CJ47" s="62"/>
      <c r="CK47" s="62"/>
      <c r="CL47" s="62"/>
      <c r="CM47" s="62"/>
      <c r="CN47" s="62"/>
      <c r="CO47" s="62"/>
    </row>
    <row r="48" spans="1:94" ht="33.75" customHeight="1" x14ac:dyDescent="0.25">
      <c r="S48" s="171"/>
      <c r="T48" s="172"/>
      <c r="U48" s="172"/>
      <c r="V48" s="172"/>
      <c r="W48" s="172"/>
      <c r="X48" s="172"/>
      <c r="Y48" s="172"/>
      <c r="Z48" s="172"/>
      <c r="AA48" s="172"/>
      <c r="AB48" s="172"/>
      <c r="AC48" s="172"/>
      <c r="AD48" s="172"/>
      <c r="AE48" s="172"/>
      <c r="AF48" s="172"/>
      <c r="AG48" s="172"/>
      <c r="AH48" s="172"/>
      <c r="AI48" s="172"/>
      <c r="AJ48" s="172"/>
      <c r="AK48" s="172"/>
      <c r="AL48" s="172"/>
      <c r="AM48" s="172"/>
      <c r="AN48" s="172"/>
      <c r="AO48" s="172"/>
      <c r="AP48" s="172"/>
      <c r="AQ48" s="172"/>
      <c r="AR48" s="172"/>
      <c r="AS48" s="172"/>
      <c r="AT48" s="172"/>
      <c r="AU48" s="172"/>
      <c r="AV48" s="172"/>
      <c r="AW48" s="172"/>
      <c r="AX48" s="172"/>
      <c r="AY48" s="172"/>
      <c r="AZ48" s="172"/>
      <c r="BA48" s="172"/>
      <c r="BB48" s="172"/>
      <c r="BC48" s="172"/>
      <c r="BD48" s="172"/>
      <c r="BE48" s="172"/>
      <c r="BF48" s="172"/>
      <c r="BG48" s="172"/>
      <c r="BH48" s="172"/>
      <c r="BI48" s="172"/>
      <c r="BJ48" s="172"/>
      <c r="BK48" s="172"/>
      <c r="BL48" s="172"/>
      <c r="BM48" s="172"/>
      <c r="BN48" s="172"/>
      <c r="BO48" s="173"/>
    </row>
    <row r="49" spans="19:67" ht="53.25" customHeight="1" x14ac:dyDescent="0.25">
      <c r="S49" s="171"/>
      <c r="T49" s="172"/>
      <c r="U49" s="172"/>
      <c r="V49" s="172"/>
      <c r="W49" s="172"/>
      <c r="X49" s="172"/>
      <c r="Y49" s="172"/>
      <c r="Z49" s="172"/>
      <c r="AA49" s="172"/>
      <c r="AB49" s="172"/>
      <c r="AC49" s="172"/>
      <c r="AD49" s="172"/>
      <c r="AE49" s="172"/>
      <c r="AF49" s="172"/>
      <c r="AG49" s="172"/>
      <c r="AH49" s="172"/>
      <c r="AI49" s="172"/>
      <c r="AJ49" s="172"/>
      <c r="AK49" s="172"/>
      <c r="AL49" s="172"/>
      <c r="AM49" s="172"/>
      <c r="AN49" s="172"/>
      <c r="AO49" s="172"/>
      <c r="AP49" s="172"/>
      <c r="AQ49" s="172"/>
      <c r="AR49" s="172"/>
      <c r="AS49" s="172"/>
      <c r="AT49" s="172"/>
      <c r="AU49" s="172"/>
      <c r="AV49" s="172"/>
      <c r="AW49" s="172"/>
      <c r="AX49" s="172"/>
      <c r="AY49" s="172"/>
      <c r="AZ49" s="172"/>
      <c r="BA49" s="172"/>
      <c r="BB49" s="172"/>
      <c r="BC49" s="172"/>
      <c r="BD49" s="172"/>
      <c r="BE49" s="172"/>
      <c r="BF49" s="172"/>
      <c r="BG49" s="172"/>
      <c r="BH49" s="172"/>
      <c r="BI49" s="172"/>
      <c r="BJ49" s="172"/>
      <c r="BK49" s="172"/>
      <c r="BL49" s="172"/>
      <c r="BM49" s="172"/>
      <c r="BN49" s="172"/>
      <c r="BO49" s="173"/>
    </row>
    <row r="50" spans="19:67" ht="53.25" customHeight="1" x14ac:dyDescent="0.25">
      <c r="S50" s="171"/>
      <c r="T50" s="172"/>
      <c r="U50" s="172"/>
      <c r="V50" s="172"/>
      <c r="W50" s="172"/>
      <c r="X50" s="172"/>
      <c r="Y50" s="172"/>
      <c r="Z50" s="172"/>
      <c r="AA50" s="172"/>
      <c r="AB50" s="172"/>
      <c r="AC50" s="172"/>
      <c r="AD50" s="172"/>
      <c r="AE50" s="172"/>
      <c r="AF50" s="172"/>
      <c r="AG50" s="172"/>
      <c r="AH50" s="172"/>
      <c r="AI50" s="172"/>
      <c r="AJ50" s="172"/>
      <c r="AK50" s="172"/>
      <c r="AL50" s="172"/>
      <c r="AM50" s="172"/>
      <c r="AN50" s="172"/>
      <c r="AO50" s="172"/>
      <c r="AP50" s="172"/>
      <c r="AQ50" s="172"/>
      <c r="AR50" s="172"/>
      <c r="AS50" s="172"/>
      <c r="AT50" s="172"/>
      <c r="AU50" s="172"/>
      <c r="AV50" s="172"/>
      <c r="AW50" s="172"/>
      <c r="AX50" s="172"/>
      <c r="AY50" s="172"/>
      <c r="AZ50" s="172"/>
      <c r="BA50" s="172"/>
      <c r="BB50" s="172"/>
      <c r="BC50" s="172"/>
      <c r="BD50" s="172"/>
      <c r="BE50" s="172"/>
      <c r="BF50" s="172"/>
      <c r="BG50" s="172"/>
      <c r="BH50" s="172"/>
      <c r="BI50" s="172"/>
      <c r="BJ50" s="172"/>
      <c r="BK50" s="172"/>
      <c r="BL50" s="172"/>
      <c r="BM50" s="172"/>
      <c r="BN50" s="172"/>
      <c r="BO50" s="173"/>
    </row>
    <row r="51" spans="19:67" ht="53.25" customHeight="1" x14ac:dyDescent="0.25">
      <c r="S51" s="171"/>
      <c r="T51" s="172"/>
      <c r="U51" s="172"/>
      <c r="V51" s="172"/>
      <c r="W51" s="172"/>
      <c r="X51" s="172"/>
      <c r="Y51" s="172"/>
      <c r="Z51" s="172"/>
      <c r="AA51" s="172"/>
      <c r="AB51" s="172"/>
      <c r="AC51" s="172"/>
      <c r="AD51" s="172"/>
      <c r="AE51" s="172"/>
      <c r="AF51" s="172"/>
      <c r="AG51" s="172"/>
      <c r="AH51" s="172"/>
      <c r="AI51" s="172"/>
      <c r="AJ51" s="172"/>
      <c r="AK51" s="172"/>
      <c r="AL51" s="172"/>
      <c r="AM51" s="172"/>
      <c r="AN51" s="172"/>
      <c r="AO51" s="172"/>
      <c r="AP51" s="172"/>
      <c r="AQ51" s="172"/>
      <c r="AR51" s="172"/>
      <c r="AS51" s="172"/>
      <c r="AT51" s="172"/>
      <c r="AU51" s="172"/>
      <c r="AV51" s="172"/>
      <c r="AW51" s="172"/>
      <c r="AX51" s="172"/>
      <c r="AY51" s="172"/>
      <c r="AZ51" s="172"/>
      <c r="BA51" s="172"/>
      <c r="BB51" s="172"/>
      <c r="BC51" s="172"/>
      <c r="BD51" s="172"/>
      <c r="BE51" s="172"/>
      <c r="BF51" s="172"/>
      <c r="BG51" s="172"/>
      <c r="BH51" s="172"/>
      <c r="BI51" s="172"/>
      <c r="BJ51" s="172"/>
      <c r="BK51" s="172"/>
      <c r="BL51" s="172"/>
      <c r="BM51" s="172"/>
      <c r="BN51" s="172"/>
      <c r="BO51" s="173"/>
    </row>
    <row r="52" spans="19:67" ht="53.25" customHeight="1" x14ac:dyDescent="0.25">
      <c r="S52" s="171"/>
      <c r="T52" s="172"/>
      <c r="U52" s="172"/>
      <c r="V52" s="172"/>
      <c r="W52" s="172"/>
      <c r="X52" s="172"/>
      <c r="Y52" s="172"/>
      <c r="Z52" s="172"/>
      <c r="AA52" s="172"/>
      <c r="AB52" s="172"/>
      <c r="AC52" s="172"/>
      <c r="AD52" s="172"/>
      <c r="AE52" s="172"/>
      <c r="AF52" s="172"/>
      <c r="AG52" s="172"/>
      <c r="AH52" s="172"/>
      <c r="AI52" s="172"/>
      <c r="AJ52" s="172"/>
      <c r="AK52" s="172"/>
      <c r="AL52" s="172"/>
      <c r="AM52" s="172"/>
      <c r="AN52" s="172"/>
      <c r="AO52" s="172"/>
      <c r="AP52" s="172"/>
      <c r="AQ52" s="172"/>
      <c r="AR52" s="172"/>
      <c r="AS52" s="172"/>
      <c r="AT52" s="172"/>
      <c r="AU52" s="172"/>
      <c r="AV52" s="172"/>
      <c r="AW52" s="172"/>
      <c r="AX52" s="172"/>
      <c r="AY52" s="172"/>
      <c r="AZ52" s="172"/>
      <c r="BA52" s="172"/>
      <c r="BB52" s="172"/>
      <c r="BC52" s="172"/>
      <c r="BD52" s="172"/>
      <c r="BE52" s="172"/>
      <c r="BF52" s="172"/>
      <c r="BG52" s="172"/>
      <c r="BH52" s="172"/>
      <c r="BI52" s="172"/>
      <c r="BJ52" s="172"/>
      <c r="BK52" s="172"/>
      <c r="BL52" s="172"/>
      <c r="BM52" s="172"/>
      <c r="BN52" s="172"/>
      <c r="BO52" s="173"/>
    </row>
    <row r="53" spans="19:67" ht="53.25" customHeight="1" x14ac:dyDescent="0.25">
      <c r="S53" s="171"/>
      <c r="T53" s="172"/>
      <c r="U53" s="172"/>
      <c r="V53" s="172"/>
      <c r="W53" s="172"/>
      <c r="X53" s="172"/>
      <c r="Y53" s="172"/>
      <c r="Z53" s="172"/>
      <c r="AA53" s="172"/>
      <c r="AB53" s="172"/>
      <c r="AC53" s="172"/>
      <c r="AD53" s="172"/>
      <c r="AE53" s="172"/>
      <c r="AF53" s="172"/>
      <c r="AG53" s="172"/>
      <c r="AH53" s="172"/>
      <c r="AI53" s="172"/>
      <c r="AJ53" s="172"/>
      <c r="AK53" s="172"/>
      <c r="AL53" s="172"/>
      <c r="AM53" s="172"/>
      <c r="AN53" s="172"/>
      <c r="AO53" s="172"/>
      <c r="AP53" s="172"/>
      <c r="AQ53" s="172"/>
      <c r="AR53" s="172"/>
      <c r="AS53" s="172"/>
      <c r="AT53" s="172"/>
      <c r="AU53" s="172"/>
      <c r="AV53" s="172"/>
      <c r="AW53" s="172"/>
      <c r="AX53" s="172"/>
      <c r="AY53" s="172"/>
      <c r="AZ53" s="172"/>
      <c r="BA53" s="172"/>
      <c r="BB53" s="172"/>
      <c r="BC53" s="172"/>
      <c r="BD53" s="172"/>
      <c r="BE53" s="172"/>
      <c r="BF53" s="172"/>
      <c r="BG53" s="172"/>
      <c r="BH53" s="172"/>
      <c r="BI53" s="172"/>
      <c r="BJ53" s="172"/>
      <c r="BK53" s="172"/>
      <c r="BL53" s="172"/>
      <c r="BM53" s="172"/>
      <c r="BN53" s="172"/>
      <c r="BO53" s="173"/>
    </row>
    <row r="54" spans="19:67" ht="15" customHeight="1" x14ac:dyDescent="0.25">
      <c r="S54" s="171"/>
      <c r="T54" s="172"/>
      <c r="U54" s="172"/>
      <c r="V54" s="172"/>
      <c r="W54" s="172"/>
      <c r="X54" s="172"/>
      <c r="Y54" s="172"/>
      <c r="Z54" s="172"/>
      <c r="AA54" s="172"/>
      <c r="AB54" s="172"/>
      <c r="AC54" s="172"/>
      <c r="AD54" s="172"/>
      <c r="AE54" s="172"/>
      <c r="AF54" s="172"/>
      <c r="AG54" s="172"/>
      <c r="AH54" s="172"/>
      <c r="AI54" s="172"/>
      <c r="AJ54" s="172"/>
      <c r="AK54" s="172"/>
      <c r="AL54" s="172"/>
      <c r="AM54" s="172"/>
      <c r="AN54" s="172"/>
      <c r="AO54" s="172"/>
      <c r="AP54" s="172"/>
      <c r="AQ54" s="172"/>
      <c r="AR54" s="172"/>
      <c r="AS54" s="172"/>
      <c r="AT54" s="172"/>
      <c r="AU54" s="172"/>
      <c r="AV54" s="172"/>
      <c r="AW54" s="172"/>
      <c r="AX54" s="172"/>
      <c r="AY54" s="172"/>
      <c r="AZ54" s="172"/>
      <c r="BA54" s="172"/>
      <c r="BB54" s="172"/>
      <c r="BC54" s="172"/>
      <c r="BD54" s="172"/>
      <c r="BE54" s="172"/>
      <c r="BF54" s="172"/>
      <c r="BG54" s="172"/>
      <c r="BH54" s="172"/>
      <c r="BI54" s="172"/>
      <c r="BJ54" s="172"/>
      <c r="BK54" s="172"/>
      <c r="BL54" s="172"/>
      <c r="BM54" s="172"/>
      <c r="BN54" s="172"/>
      <c r="BO54" s="173"/>
    </row>
    <row r="55" spans="19:67" ht="15" customHeight="1" x14ac:dyDescent="0.25">
      <c r="S55" s="171"/>
      <c r="T55" s="172"/>
      <c r="U55" s="172"/>
      <c r="V55" s="172"/>
      <c r="W55" s="172"/>
      <c r="X55" s="172"/>
      <c r="Y55" s="172"/>
      <c r="Z55" s="172"/>
      <c r="AA55" s="172"/>
      <c r="AB55" s="172"/>
      <c r="AC55" s="172"/>
      <c r="AD55" s="172"/>
      <c r="AE55" s="172"/>
      <c r="AF55" s="172"/>
      <c r="AG55" s="172"/>
      <c r="AH55" s="172"/>
      <c r="AI55" s="172"/>
      <c r="AJ55" s="172"/>
      <c r="AK55" s="172"/>
      <c r="AL55" s="172"/>
      <c r="AM55" s="172"/>
      <c r="AN55" s="172"/>
      <c r="AO55" s="172"/>
      <c r="AP55" s="172"/>
      <c r="AQ55" s="172"/>
      <c r="AR55" s="172"/>
      <c r="AS55" s="172"/>
      <c r="AT55" s="172"/>
      <c r="AU55" s="172"/>
      <c r="AV55" s="172"/>
      <c r="AW55" s="172"/>
      <c r="AX55" s="172"/>
      <c r="AY55" s="172"/>
      <c r="AZ55" s="172"/>
      <c r="BA55" s="172"/>
      <c r="BB55" s="172"/>
      <c r="BC55" s="172"/>
      <c r="BD55" s="172"/>
      <c r="BE55" s="172"/>
      <c r="BF55" s="172"/>
      <c r="BG55" s="172"/>
      <c r="BH55" s="172"/>
      <c r="BI55" s="172"/>
      <c r="BJ55" s="172"/>
      <c r="BK55" s="172"/>
      <c r="BL55" s="172"/>
      <c r="BM55" s="172"/>
      <c r="BN55" s="172"/>
      <c r="BO55" s="173"/>
    </row>
    <row r="56" spans="19:67" ht="15.75" customHeight="1" thickBot="1" x14ac:dyDescent="0.3">
      <c r="S56" s="174"/>
      <c r="T56" s="175"/>
      <c r="U56" s="175"/>
      <c r="V56" s="175"/>
      <c r="W56" s="175"/>
      <c r="X56" s="175"/>
      <c r="Y56" s="175"/>
      <c r="Z56" s="175"/>
      <c r="AA56" s="175"/>
      <c r="AB56" s="175"/>
      <c r="AC56" s="175"/>
      <c r="AD56" s="175"/>
      <c r="AE56" s="175"/>
      <c r="AF56" s="175"/>
      <c r="AG56" s="175"/>
      <c r="AH56" s="175"/>
      <c r="AI56" s="175"/>
      <c r="AJ56" s="175"/>
      <c r="AK56" s="175"/>
      <c r="AL56" s="175"/>
      <c r="AM56" s="175"/>
      <c r="AN56" s="175"/>
      <c r="AO56" s="175"/>
      <c r="AP56" s="175"/>
      <c r="AQ56" s="175"/>
      <c r="AR56" s="175"/>
      <c r="AS56" s="175"/>
      <c r="AT56" s="175"/>
      <c r="AU56" s="175"/>
      <c r="AV56" s="175"/>
      <c r="AW56" s="175"/>
      <c r="AX56" s="175"/>
      <c r="AY56" s="175"/>
      <c r="AZ56" s="175"/>
      <c r="BA56" s="175"/>
      <c r="BB56" s="175"/>
      <c r="BC56" s="175"/>
      <c r="BD56" s="175"/>
      <c r="BE56" s="175"/>
      <c r="BF56" s="175"/>
      <c r="BG56" s="175"/>
      <c r="BH56" s="175"/>
      <c r="BI56" s="175"/>
      <c r="BJ56" s="175"/>
      <c r="BK56" s="175"/>
      <c r="BL56" s="175"/>
      <c r="BM56" s="175"/>
      <c r="BN56" s="175"/>
      <c r="BO56" s="176"/>
    </row>
    <row r="57" spans="19:67" ht="53.25" x14ac:dyDescent="0.8">
      <c r="T57" s="63"/>
      <c r="W57" s="64"/>
      <c r="X57" s="65"/>
      <c r="Y57" s="65"/>
      <c r="Z57" s="65"/>
      <c r="AA57" s="65"/>
      <c r="AB57" s="65"/>
      <c r="AC57" s="65"/>
      <c r="AD57" s="66"/>
      <c r="AE57" s="67"/>
      <c r="AG57" s="65"/>
      <c r="AH57" s="65"/>
      <c r="AI57" s="65"/>
      <c r="AJ57" s="65"/>
      <c r="AK57" s="65"/>
      <c r="AL57" s="65"/>
      <c r="AM57" s="65"/>
      <c r="AN57" s="65"/>
      <c r="AO57" s="65"/>
      <c r="AP57" s="68"/>
      <c r="AQ57" s="68"/>
      <c r="AR57" s="68"/>
      <c r="AS57" s="69"/>
      <c r="AT57" s="65"/>
      <c r="AU57" s="70"/>
      <c r="AV57" s="65"/>
      <c r="AW57" s="65"/>
      <c r="AX57" s="65"/>
      <c r="AY57" s="65"/>
      <c r="AZ57" s="65"/>
      <c r="BN57" s="71"/>
    </row>
    <row r="58" spans="19:67" ht="53.25" x14ac:dyDescent="0.8">
      <c r="T58" s="63"/>
      <c r="W58" s="64"/>
      <c r="X58" s="65"/>
      <c r="Y58" s="65"/>
      <c r="Z58" s="65"/>
      <c r="AA58" s="65"/>
      <c r="AB58" s="65"/>
      <c r="AC58" s="65"/>
      <c r="AD58" s="66"/>
      <c r="AE58" s="67"/>
      <c r="AG58" s="65"/>
      <c r="AH58" s="65"/>
      <c r="AI58" s="65"/>
      <c r="AJ58" s="65"/>
      <c r="AK58" s="65"/>
      <c r="AL58" s="65"/>
      <c r="AM58" s="65"/>
      <c r="AN58" s="65"/>
      <c r="AO58" s="65"/>
      <c r="AP58" s="68"/>
      <c r="AQ58" s="68"/>
      <c r="AR58" s="68"/>
      <c r="AS58" s="69"/>
      <c r="AT58" s="65"/>
      <c r="AU58" s="70"/>
      <c r="AV58" s="65"/>
      <c r="AW58" s="65"/>
      <c r="AX58" s="65"/>
      <c r="AY58" s="65"/>
      <c r="AZ58" s="65"/>
      <c r="BN58" s="71"/>
    </row>
    <row r="59" spans="19:67" ht="53.25" x14ac:dyDescent="0.8">
      <c r="T59" s="63"/>
      <c r="W59" s="64"/>
      <c r="X59" s="65"/>
      <c r="Y59" s="65"/>
      <c r="Z59" s="65"/>
      <c r="AA59" s="65"/>
      <c r="AB59" s="65"/>
      <c r="AC59" s="65"/>
      <c r="AD59" s="66"/>
      <c r="AE59" s="67"/>
      <c r="AG59" s="65"/>
      <c r="AH59" s="65"/>
      <c r="AI59" s="65"/>
      <c r="AJ59" s="65"/>
      <c r="AK59" s="65"/>
      <c r="AL59" s="65"/>
      <c r="AM59" s="65"/>
      <c r="AN59" s="65"/>
      <c r="AO59" s="65"/>
      <c r="AP59" s="68"/>
      <c r="AQ59" s="68"/>
      <c r="AR59" s="68"/>
      <c r="AS59" s="69"/>
      <c r="AT59" s="65"/>
      <c r="AU59" s="70"/>
      <c r="AV59" s="65"/>
      <c r="AW59" s="65"/>
      <c r="AX59" s="65"/>
      <c r="AY59" s="65"/>
      <c r="AZ59" s="65"/>
      <c r="BN59" s="71"/>
    </row>
    <row r="60" spans="19:67" ht="53.25" x14ac:dyDescent="0.8">
      <c r="T60" s="63"/>
      <c r="W60" s="64"/>
      <c r="X60" s="65"/>
      <c r="Y60" s="65"/>
      <c r="Z60" s="65"/>
      <c r="AA60" s="65"/>
      <c r="AB60" s="65"/>
      <c r="AC60" s="65"/>
      <c r="AD60" s="66"/>
      <c r="AE60" s="67"/>
      <c r="AG60" s="65"/>
      <c r="AH60" s="65"/>
      <c r="AI60" s="65"/>
      <c r="AJ60" s="65"/>
      <c r="AK60" s="65"/>
      <c r="AL60" s="65"/>
      <c r="AM60" s="65"/>
      <c r="AN60" s="65"/>
      <c r="AO60" s="65"/>
      <c r="AP60" s="68"/>
      <c r="AQ60" s="68"/>
      <c r="AR60" s="68"/>
      <c r="AS60" s="69"/>
      <c r="AT60" s="65"/>
      <c r="AU60" s="70"/>
      <c r="AV60" s="65"/>
      <c r="AW60" s="65"/>
      <c r="AX60" s="65"/>
      <c r="AY60" s="65"/>
      <c r="AZ60" s="65"/>
      <c r="BN60" s="71"/>
    </row>
    <row r="61" spans="19:67" ht="53.25" x14ac:dyDescent="0.8">
      <c r="T61" s="63"/>
      <c r="W61" s="64"/>
      <c r="X61" s="65"/>
      <c r="Y61" s="65"/>
      <c r="Z61" s="65"/>
      <c r="AA61" s="65"/>
      <c r="AB61" s="65"/>
      <c r="AC61" s="65"/>
      <c r="AD61" s="66"/>
      <c r="AE61" s="67"/>
      <c r="AG61" s="65"/>
      <c r="AH61" s="65"/>
      <c r="AI61" s="65"/>
      <c r="AJ61" s="65"/>
      <c r="AK61" s="65"/>
      <c r="AL61" s="65"/>
      <c r="AM61" s="65"/>
      <c r="AN61" s="65"/>
      <c r="AO61" s="65"/>
      <c r="AP61" s="68"/>
      <c r="AQ61" s="68"/>
      <c r="AR61" s="68"/>
      <c r="AS61" s="69"/>
      <c r="AT61" s="65"/>
      <c r="AU61" s="70"/>
      <c r="AV61" s="65"/>
      <c r="AW61" s="65"/>
      <c r="AX61" s="65"/>
      <c r="AY61" s="65"/>
      <c r="AZ61" s="65"/>
      <c r="BN61" s="71"/>
    </row>
    <row r="62" spans="19:67" ht="53.25" x14ac:dyDescent="0.8">
      <c r="T62" s="63"/>
      <c r="W62" s="64"/>
      <c r="X62" s="65"/>
      <c r="Y62" s="65"/>
      <c r="Z62" s="65"/>
      <c r="AA62" s="65"/>
      <c r="AB62" s="65"/>
      <c r="AC62" s="65"/>
      <c r="AD62" s="66"/>
      <c r="AE62" s="67"/>
      <c r="AG62" s="65"/>
      <c r="AH62" s="65"/>
      <c r="AI62" s="65"/>
      <c r="AJ62" s="65"/>
      <c r="AK62" s="65"/>
      <c r="AL62" s="65"/>
      <c r="AM62" s="65"/>
      <c r="AN62" s="65"/>
      <c r="AO62" s="65"/>
      <c r="AP62" s="68"/>
      <c r="AQ62" s="68"/>
      <c r="AR62" s="68"/>
      <c r="AS62" s="69"/>
      <c r="AT62" s="65"/>
      <c r="AU62" s="70"/>
      <c r="AV62" s="65"/>
      <c r="AW62" s="65"/>
      <c r="AX62" s="65"/>
      <c r="AY62" s="65"/>
      <c r="AZ62" s="65"/>
      <c r="BN62" s="71"/>
    </row>
    <row r="63" spans="19:67" ht="53.25" x14ac:dyDescent="0.8">
      <c r="T63" s="63"/>
      <c r="W63" s="64"/>
      <c r="X63" s="65"/>
      <c r="Y63" s="65"/>
      <c r="Z63" s="65"/>
      <c r="AA63" s="65"/>
      <c r="AB63" s="65"/>
      <c r="AC63" s="65"/>
      <c r="AD63" s="66"/>
      <c r="AE63" s="67"/>
      <c r="AG63" s="65"/>
      <c r="AH63" s="65"/>
      <c r="AI63" s="65"/>
      <c r="AJ63" s="65"/>
      <c r="AK63" s="65"/>
      <c r="AL63" s="65"/>
      <c r="AM63" s="65"/>
      <c r="AN63" s="65"/>
      <c r="AO63" s="65"/>
      <c r="AP63" s="68"/>
      <c r="AQ63" s="68"/>
      <c r="AR63" s="68"/>
      <c r="AS63" s="69"/>
      <c r="AT63" s="65"/>
      <c r="AU63" s="70"/>
      <c r="AV63" s="65"/>
      <c r="AW63" s="65"/>
      <c r="AX63" s="65"/>
      <c r="AY63" s="65"/>
      <c r="AZ63" s="65"/>
      <c r="BN63" s="71"/>
    </row>
    <row r="64" spans="19:67" ht="53.25" x14ac:dyDescent="0.8">
      <c r="T64" s="63"/>
      <c r="W64" s="64"/>
      <c r="X64" s="65"/>
      <c r="Y64" s="65"/>
      <c r="Z64" s="65"/>
      <c r="AA64" s="65"/>
      <c r="AB64" s="65"/>
      <c r="AC64" s="65"/>
      <c r="AD64" s="66"/>
      <c r="AE64" s="67"/>
      <c r="AG64" s="65"/>
      <c r="AH64" s="65"/>
      <c r="AI64" s="65"/>
      <c r="AJ64" s="65"/>
      <c r="AK64" s="65"/>
      <c r="AL64" s="65"/>
      <c r="AM64" s="65"/>
      <c r="AN64" s="65"/>
      <c r="AO64" s="65"/>
      <c r="AP64" s="68"/>
      <c r="AQ64" s="68"/>
      <c r="AR64" s="68"/>
      <c r="AS64" s="69"/>
      <c r="AT64" s="65"/>
      <c r="AU64" s="70"/>
      <c r="AV64" s="65"/>
      <c r="AW64" s="65"/>
      <c r="AX64" s="65"/>
      <c r="AY64" s="65"/>
      <c r="AZ64" s="65"/>
      <c r="BN64" s="71"/>
    </row>
    <row r="65" spans="20:66" ht="53.25" x14ac:dyDescent="0.8">
      <c r="T65" s="63"/>
      <c r="W65" s="64"/>
      <c r="X65" s="65"/>
      <c r="Y65" s="65"/>
      <c r="Z65" s="65"/>
      <c r="AA65" s="65"/>
      <c r="AB65" s="65"/>
      <c r="AC65" s="65"/>
      <c r="AD65" s="66"/>
      <c r="AE65" s="67"/>
      <c r="AG65" s="65"/>
      <c r="AH65" s="65"/>
      <c r="AI65" s="65"/>
      <c r="AJ65" s="65"/>
      <c r="AK65" s="65"/>
      <c r="AL65" s="65"/>
      <c r="AM65" s="65"/>
      <c r="AN65" s="65"/>
      <c r="AO65" s="65"/>
      <c r="AP65" s="68"/>
      <c r="AQ65" s="68"/>
      <c r="AR65" s="68"/>
      <c r="AS65" s="69"/>
      <c r="AT65" s="65"/>
      <c r="AU65" s="70"/>
      <c r="AV65" s="65"/>
      <c r="AW65" s="65"/>
      <c r="AX65" s="65"/>
      <c r="AY65" s="65"/>
      <c r="AZ65" s="65"/>
      <c r="BN65" s="71"/>
    </row>
    <row r="66" spans="20:66" ht="53.25" x14ac:dyDescent="0.8">
      <c r="T66" s="63"/>
      <c r="W66" s="64"/>
      <c r="X66" s="65"/>
      <c r="Y66" s="65"/>
      <c r="Z66" s="65"/>
      <c r="AA66" s="65"/>
      <c r="AB66" s="65"/>
      <c r="AC66" s="65"/>
      <c r="AD66" s="66"/>
      <c r="AE66" s="67"/>
      <c r="AG66" s="65"/>
      <c r="AH66" s="65"/>
      <c r="AI66" s="65"/>
      <c r="AJ66" s="65"/>
      <c r="AK66" s="65"/>
      <c r="AL66" s="65"/>
      <c r="AM66" s="65"/>
      <c r="AN66" s="65"/>
      <c r="AO66" s="65"/>
      <c r="AP66" s="68"/>
      <c r="AQ66" s="68"/>
      <c r="AR66" s="68"/>
      <c r="AS66" s="69"/>
      <c r="AT66" s="65"/>
      <c r="AU66" s="70"/>
      <c r="AV66" s="65"/>
      <c r="AW66" s="65"/>
      <c r="AX66" s="65"/>
      <c r="AY66" s="65"/>
      <c r="AZ66" s="65"/>
      <c r="BN66" s="71"/>
    </row>
    <row r="67" spans="20:66" ht="53.25" x14ac:dyDescent="0.8">
      <c r="T67" s="63"/>
      <c r="W67" s="64"/>
      <c r="X67" s="65"/>
      <c r="Y67" s="65"/>
      <c r="Z67" s="65"/>
      <c r="AA67" s="65"/>
      <c r="AB67" s="65"/>
      <c r="AC67" s="65"/>
      <c r="AD67" s="66"/>
      <c r="AE67" s="67"/>
      <c r="AG67" s="65"/>
      <c r="AH67" s="65"/>
      <c r="AI67" s="65"/>
      <c r="AJ67" s="65"/>
      <c r="AK67" s="65"/>
      <c r="AL67" s="65"/>
      <c r="AM67" s="65"/>
      <c r="AN67" s="65"/>
      <c r="AO67" s="65"/>
      <c r="AP67" s="68"/>
      <c r="AQ67" s="68"/>
      <c r="AR67" s="68"/>
      <c r="AS67" s="69"/>
      <c r="AT67" s="65"/>
      <c r="AU67" s="70"/>
      <c r="AV67" s="65"/>
      <c r="AW67" s="65"/>
      <c r="AX67" s="65"/>
      <c r="AY67" s="65"/>
      <c r="AZ67" s="65"/>
      <c r="BN67" s="71"/>
    </row>
    <row r="68" spans="20:66" ht="53.25" x14ac:dyDescent="0.8">
      <c r="T68" s="63"/>
      <c r="W68" s="64"/>
      <c r="X68" s="65"/>
      <c r="Y68" s="65"/>
      <c r="Z68" s="65"/>
      <c r="AA68" s="65"/>
      <c r="AB68" s="65"/>
      <c r="AC68" s="65"/>
      <c r="AD68" s="66"/>
      <c r="AE68" s="67"/>
      <c r="AG68" s="65"/>
      <c r="AH68" s="65"/>
      <c r="AI68" s="65"/>
      <c r="AJ68" s="65"/>
      <c r="AK68" s="65"/>
      <c r="AL68" s="65"/>
      <c r="AM68" s="65"/>
      <c r="AN68" s="65"/>
      <c r="AO68" s="65"/>
      <c r="AP68" s="68"/>
      <c r="AQ68" s="68"/>
      <c r="AR68" s="68"/>
      <c r="AS68" s="69"/>
      <c r="AT68" s="65"/>
      <c r="AU68" s="70"/>
      <c r="AV68" s="65"/>
      <c r="AW68" s="65"/>
      <c r="AX68" s="65"/>
      <c r="AY68" s="65"/>
      <c r="AZ68" s="65"/>
      <c r="BN68" s="71"/>
    </row>
    <row r="69" spans="20:66" ht="53.25" x14ac:dyDescent="0.8">
      <c r="T69" s="63"/>
      <c r="W69" s="64"/>
      <c r="X69" s="65"/>
      <c r="Y69" s="65"/>
      <c r="Z69" s="65"/>
      <c r="AA69" s="65"/>
      <c r="AB69" s="65"/>
      <c r="AC69" s="65"/>
      <c r="AD69" s="66"/>
      <c r="AE69" s="67"/>
      <c r="AG69" s="65"/>
      <c r="AH69" s="65"/>
      <c r="AI69" s="65"/>
      <c r="AJ69" s="65"/>
      <c r="AK69" s="65"/>
      <c r="AL69" s="65"/>
      <c r="AM69" s="65"/>
      <c r="AN69" s="65"/>
      <c r="AO69" s="65"/>
      <c r="AP69" s="68"/>
      <c r="AQ69" s="68"/>
      <c r="AR69" s="68"/>
      <c r="AS69" s="69"/>
      <c r="AT69" s="65"/>
      <c r="AU69" s="70"/>
      <c r="AV69" s="65"/>
      <c r="AW69" s="65"/>
      <c r="AX69" s="65"/>
      <c r="AY69" s="65"/>
      <c r="AZ69" s="65"/>
      <c r="BN69" s="71"/>
    </row>
    <row r="70" spans="20:66" ht="53.25" x14ac:dyDescent="0.8">
      <c r="T70" s="63"/>
      <c r="W70" s="64"/>
      <c r="X70" s="65"/>
      <c r="Y70" s="65"/>
      <c r="Z70" s="65"/>
      <c r="AA70" s="65"/>
      <c r="AB70" s="65"/>
      <c r="AC70" s="65"/>
      <c r="AD70" s="66"/>
      <c r="AE70" s="67"/>
      <c r="AG70" s="65"/>
      <c r="AH70" s="65"/>
      <c r="AI70" s="65"/>
      <c r="AJ70" s="65"/>
      <c r="AK70" s="65"/>
      <c r="AL70" s="65"/>
      <c r="AM70" s="65"/>
      <c r="AN70" s="65"/>
      <c r="AO70" s="65"/>
      <c r="AP70" s="68"/>
      <c r="AQ70" s="68"/>
      <c r="AR70" s="68"/>
      <c r="AS70" s="69"/>
      <c r="AT70" s="65"/>
      <c r="AU70" s="70"/>
      <c r="AV70" s="65"/>
      <c r="AW70" s="65"/>
      <c r="AX70" s="65"/>
      <c r="AY70" s="65"/>
      <c r="AZ70" s="65"/>
      <c r="BN70" s="71"/>
    </row>
    <row r="71" spans="20:66" ht="53.25" x14ac:dyDescent="0.8">
      <c r="T71" s="63"/>
      <c r="W71" s="64"/>
      <c r="X71" s="65"/>
      <c r="Y71" s="65"/>
      <c r="Z71" s="65"/>
      <c r="AA71" s="65"/>
      <c r="AB71" s="65"/>
      <c r="AC71" s="65"/>
      <c r="AD71" s="66"/>
      <c r="AE71" s="67"/>
      <c r="AG71" s="65"/>
      <c r="AH71" s="65"/>
      <c r="AI71" s="65"/>
      <c r="AJ71" s="65"/>
      <c r="AK71" s="65"/>
      <c r="AL71" s="65"/>
      <c r="AM71" s="65"/>
      <c r="AN71" s="65"/>
      <c r="AO71" s="65"/>
      <c r="AP71" s="68"/>
      <c r="AQ71" s="68"/>
      <c r="AR71" s="68"/>
      <c r="AS71" s="69"/>
      <c r="AT71" s="65"/>
      <c r="AU71" s="70"/>
      <c r="AV71" s="65"/>
      <c r="AW71" s="65"/>
      <c r="AX71" s="65"/>
      <c r="AY71" s="65"/>
      <c r="AZ71" s="65"/>
      <c r="BN71" s="71"/>
    </row>
    <row r="72" spans="20:66" ht="53.25" x14ac:dyDescent="0.8">
      <c r="T72" s="63"/>
      <c r="W72" s="64"/>
      <c r="X72" s="65"/>
      <c r="Y72" s="65"/>
      <c r="Z72" s="65"/>
      <c r="AA72" s="65"/>
      <c r="AB72" s="65"/>
      <c r="AC72" s="65"/>
      <c r="AD72" s="66"/>
      <c r="AE72" s="67"/>
      <c r="AG72" s="65"/>
      <c r="AH72" s="65"/>
      <c r="AI72" s="65"/>
      <c r="AJ72" s="65"/>
      <c r="AK72" s="65"/>
      <c r="AL72" s="65"/>
      <c r="AM72" s="65"/>
      <c r="AN72" s="65"/>
      <c r="AO72" s="65"/>
      <c r="AP72" s="68"/>
      <c r="AQ72" s="68"/>
      <c r="AR72" s="68"/>
      <c r="AS72" s="69"/>
      <c r="AT72" s="65"/>
      <c r="AU72" s="70"/>
      <c r="AV72" s="65"/>
      <c r="AW72" s="65"/>
      <c r="AX72" s="65"/>
      <c r="AY72" s="65"/>
      <c r="AZ72" s="65"/>
      <c r="BN72" s="71"/>
    </row>
    <row r="73" spans="20:66" ht="53.25" x14ac:dyDescent="0.8">
      <c r="T73" s="63"/>
      <c r="W73" s="64"/>
      <c r="X73" s="65"/>
      <c r="Y73" s="65"/>
      <c r="Z73" s="65"/>
      <c r="AA73" s="65"/>
      <c r="AB73" s="65"/>
      <c r="AC73" s="65"/>
      <c r="AD73" s="66"/>
      <c r="AE73" s="67"/>
      <c r="AG73" s="65"/>
      <c r="AH73" s="65"/>
      <c r="AI73" s="65"/>
      <c r="AJ73" s="65"/>
      <c r="AK73" s="65"/>
      <c r="AL73" s="65"/>
      <c r="AM73" s="65"/>
      <c r="AN73" s="65"/>
      <c r="AO73" s="65"/>
      <c r="AP73" s="68"/>
      <c r="AQ73" s="68"/>
      <c r="AR73" s="68"/>
      <c r="AS73" s="69"/>
      <c r="AT73" s="65"/>
      <c r="AU73" s="70"/>
      <c r="AV73" s="65"/>
      <c r="AW73" s="65"/>
      <c r="AX73" s="65"/>
      <c r="AY73" s="65"/>
      <c r="AZ73" s="65"/>
      <c r="BN73" s="71"/>
    </row>
    <row r="74" spans="20:66" ht="53.25" x14ac:dyDescent="0.8">
      <c r="T74" s="63"/>
      <c r="W74" s="64"/>
      <c r="X74" s="65"/>
      <c r="Y74" s="65"/>
      <c r="Z74" s="65"/>
      <c r="AA74" s="65"/>
      <c r="AB74" s="65"/>
      <c r="AC74" s="65"/>
      <c r="AD74" s="66"/>
      <c r="AE74" s="67"/>
      <c r="AG74" s="65"/>
      <c r="AH74" s="65"/>
      <c r="AI74" s="65"/>
      <c r="AJ74" s="65"/>
      <c r="AK74" s="65"/>
      <c r="AL74" s="65"/>
      <c r="AM74" s="65"/>
      <c r="AN74" s="65"/>
      <c r="AO74" s="65"/>
      <c r="AP74" s="68"/>
      <c r="AQ74" s="68"/>
      <c r="AR74" s="68"/>
      <c r="AS74" s="69"/>
      <c r="AT74" s="65"/>
      <c r="AU74" s="70"/>
      <c r="AV74" s="65"/>
      <c r="AW74" s="65"/>
      <c r="AX74" s="65"/>
      <c r="AY74" s="65"/>
      <c r="AZ74" s="65"/>
      <c r="BN74" s="71"/>
    </row>
    <row r="75" spans="20:66" ht="53.25" x14ac:dyDescent="0.8">
      <c r="T75" s="63"/>
      <c r="W75" s="64"/>
      <c r="X75" s="65"/>
      <c r="Y75" s="65"/>
      <c r="Z75" s="65"/>
      <c r="AA75" s="65"/>
      <c r="AB75" s="65"/>
      <c r="AC75" s="65"/>
      <c r="AD75" s="66"/>
      <c r="AE75" s="67"/>
      <c r="AG75" s="65"/>
      <c r="AH75" s="65"/>
      <c r="AI75" s="65"/>
      <c r="AJ75" s="65"/>
      <c r="AK75" s="65"/>
      <c r="AL75" s="65"/>
      <c r="AM75" s="65"/>
      <c r="AN75" s="65"/>
      <c r="AO75" s="65"/>
      <c r="AP75" s="68"/>
      <c r="AQ75" s="68"/>
      <c r="AR75" s="68"/>
      <c r="AS75" s="69"/>
      <c r="AT75" s="65"/>
      <c r="AU75" s="70"/>
      <c r="AV75" s="65"/>
      <c r="AW75" s="65"/>
      <c r="AX75" s="65"/>
      <c r="AY75" s="65"/>
      <c r="AZ75" s="65"/>
      <c r="BN75" s="71"/>
    </row>
    <row r="76" spans="20:66" ht="53.25" x14ac:dyDescent="0.8">
      <c r="T76" s="63"/>
      <c r="W76" s="64"/>
      <c r="X76" s="65"/>
      <c r="Y76" s="65"/>
      <c r="Z76" s="65"/>
      <c r="AA76" s="65"/>
      <c r="AB76" s="65"/>
      <c r="AC76" s="65"/>
      <c r="AD76" s="66"/>
      <c r="AE76" s="67"/>
      <c r="AG76" s="65"/>
      <c r="AH76" s="65"/>
      <c r="AI76" s="65"/>
      <c r="AJ76" s="65"/>
      <c r="AK76" s="65"/>
      <c r="AL76" s="65"/>
      <c r="AM76" s="65"/>
      <c r="AN76" s="65"/>
      <c r="AO76" s="65"/>
      <c r="AP76" s="68"/>
      <c r="AQ76" s="68"/>
      <c r="AR76" s="68"/>
      <c r="AS76" s="69"/>
      <c r="AT76" s="65"/>
      <c r="AU76" s="70"/>
      <c r="AV76" s="65"/>
      <c r="AW76" s="65"/>
      <c r="AX76" s="65"/>
      <c r="AY76" s="65"/>
      <c r="AZ76" s="65"/>
      <c r="BN76" s="71"/>
    </row>
    <row r="77" spans="20:66" ht="53.25" x14ac:dyDescent="0.8">
      <c r="T77" s="63"/>
      <c r="W77" s="64"/>
      <c r="X77" s="65"/>
      <c r="Y77" s="65"/>
      <c r="Z77" s="65"/>
      <c r="AA77" s="65"/>
      <c r="AB77" s="65"/>
      <c r="AC77" s="65"/>
      <c r="AD77" s="66"/>
      <c r="AE77" s="67"/>
      <c r="AG77" s="65"/>
      <c r="AH77" s="65"/>
      <c r="AI77" s="65"/>
      <c r="AJ77" s="65"/>
      <c r="AK77" s="65"/>
      <c r="AL77" s="65"/>
      <c r="AM77" s="65"/>
      <c r="AN77" s="65"/>
      <c r="AO77" s="65"/>
      <c r="AP77" s="68"/>
      <c r="AQ77" s="68"/>
      <c r="AR77" s="68"/>
      <c r="AS77" s="69"/>
      <c r="AT77" s="65"/>
      <c r="AU77" s="70"/>
      <c r="AV77" s="65"/>
      <c r="AW77" s="65"/>
      <c r="AX77" s="65"/>
      <c r="AY77" s="65"/>
      <c r="AZ77" s="65"/>
      <c r="BN77" s="71"/>
    </row>
    <row r="78" spans="20:66" ht="53.25" x14ac:dyDescent="0.8">
      <c r="T78" s="63"/>
      <c r="W78" s="64"/>
      <c r="X78" s="65"/>
      <c r="Y78" s="65"/>
      <c r="Z78" s="65"/>
      <c r="AA78" s="65"/>
      <c r="AB78" s="65"/>
      <c r="AC78" s="65"/>
      <c r="AD78" s="66"/>
      <c r="AE78" s="67"/>
      <c r="AG78" s="65"/>
      <c r="AH78" s="65"/>
      <c r="AI78" s="65"/>
      <c r="AJ78" s="65"/>
      <c r="AK78" s="65"/>
      <c r="AL78" s="65"/>
      <c r="AM78" s="65"/>
      <c r="AN78" s="65"/>
      <c r="AO78" s="65"/>
      <c r="AP78" s="68"/>
      <c r="AQ78" s="68"/>
      <c r="AR78" s="68"/>
      <c r="AS78" s="69"/>
      <c r="AT78" s="65"/>
      <c r="AU78" s="70"/>
      <c r="AV78" s="65"/>
      <c r="AW78" s="65"/>
      <c r="AX78" s="65"/>
      <c r="AY78" s="65"/>
      <c r="AZ78" s="65"/>
      <c r="BN78" s="71"/>
    </row>
    <row r="79" spans="20:66" ht="53.25" x14ac:dyDescent="0.8">
      <c r="T79" s="63"/>
      <c r="W79" s="64"/>
      <c r="X79" s="65"/>
      <c r="Y79" s="65"/>
      <c r="Z79" s="65"/>
      <c r="AA79" s="65"/>
      <c r="AB79" s="65"/>
      <c r="AC79" s="65"/>
      <c r="AD79" s="66"/>
      <c r="AE79" s="67"/>
      <c r="AG79" s="65"/>
      <c r="AH79" s="65"/>
      <c r="AI79" s="65"/>
      <c r="AJ79" s="65"/>
      <c r="AK79" s="65"/>
      <c r="AL79" s="65"/>
      <c r="AM79" s="65"/>
      <c r="AN79" s="65"/>
      <c r="AO79" s="65"/>
      <c r="AP79" s="68"/>
      <c r="AQ79" s="68"/>
      <c r="AR79" s="68"/>
      <c r="AS79" s="69"/>
      <c r="AT79" s="65"/>
      <c r="AU79" s="70"/>
      <c r="AV79" s="65"/>
      <c r="AW79" s="65"/>
      <c r="AX79" s="65"/>
      <c r="AY79" s="65"/>
      <c r="AZ79" s="65"/>
      <c r="BN79" s="71"/>
    </row>
    <row r="80" spans="20:66" ht="53.25" x14ac:dyDescent="0.8">
      <c r="T80" s="63"/>
      <c r="W80" s="64"/>
      <c r="X80" s="65"/>
      <c r="Y80" s="65"/>
      <c r="Z80" s="65"/>
      <c r="AA80" s="65"/>
      <c r="AB80" s="65"/>
      <c r="AC80" s="65"/>
      <c r="AD80" s="66"/>
      <c r="AE80" s="67"/>
      <c r="AG80" s="65"/>
      <c r="AH80" s="65"/>
      <c r="AI80" s="65"/>
      <c r="AJ80" s="65"/>
      <c r="AK80" s="65"/>
      <c r="AL80" s="65"/>
      <c r="AM80" s="65"/>
      <c r="AN80" s="65"/>
      <c r="AO80" s="65"/>
      <c r="AP80" s="68"/>
      <c r="AQ80" s="68"/>
      <c r="AR80" s="68"/>
      <c r="AS80" s="69"/>
      <c r="AT80" s="65"/>
      <c r="AU80" s="70"/>
      <c r="AV80" s="65"/>
      <c r="AW80" s="65"/>
      <c r="AX80" s="65"/>
      <c r="AY80" s="65"/>
      <c r="AZ80" s="65"/>
      <c r="BN80" s="71"/>
    </row>
    <row r="81" spans="20:66" ht="53.25" x14ac:dyDescent="0.8">
      <c r="T81" s="63"/>
      <c r="W81" s="64"/>
      <c r="X81" s="65"/>
      <c r="Y81" s="65"/>
      <c r="Z81" s="65"/>
      <c r="AA81" s="65"/>
      <c r="AB81" s="65"/>
      <c r="AC81" s="65"/>
      <c r="AD81" s="66"/>
      <c r="AE81" s="67"/>
      <c r="AG81" s="65"/>
      <c r="AH81" s="65"/>
      <c r="AI81" s="65"/>
      <c r="AJ81" s="65"/>
      <c r="AK81" s="65"/>
      <c r="AL81" s="65"/>
      <c r="AM81" s="65"/>
      <c r="AN81" s="65"/>
      <c r="AO81" s="65"/>
      <c r="AP81" s="68"/>
      <c r="AQ81" s="68"/>
      <c r="AR81" s="68"/>
      <c r="AS81" s="69"/>
      <c r="AT81" s="65"/>
      <c r="AU81" s="70"/>
      <c r="AV81" s="65"/>
      <c r="AW81" s="65"/>
      <c r="AX81" s="65"/>
      <c r="AY81" s="65"/>
      <c r="AZ81" s="65"/>
      <c r="BN81" s="71"/>
    </row>
    <row r="82" spans="20:66" ht="53.25" x14ac:dyDescent="0.8">
      <c r="T82" s="63"/>
      <c r="W82" s="64"/>
      <c r="X82" s="65"/>
      <c r="Y82" s="65"/>
      <c r="Z82" s="65"/>
      <c r="AA82" s="65"/>
      <c r="AB82" s="65"/>
      <c r="AC82" s="65"/>
      <c r="AD82" s="66"/>
      <c r="AE82" s="67"/>
      <c r="AG82" s="65"/>
      <c r="AH82" s="65"/>
      <c r="AI82" s="65"/>
      <c r="AJ82" s="65"/>
      <c r="AK82" s="65"/>
      <c r="AL82" s="65"/>
      <c r="AM82" s="65"/>
      <c r="AN82" s="65"/>
      <c r="AO82" s="65"/>
      <c r="AP82" s="68"/>
      <c r="AQ82" s="68"/>
      <c r="AR82" s="68"/>
      <c r="AS82" s="69"/>
      <c r="AT82" s="65"/>
      <c r="AU82" s="70"/>
      <c r="AV82" s="65"/>
      <c r="AW82" s="65"/>
      <c r="AX82" s="65"/>
      <c r="AY82" s="65"/>
      <c r="AZ82" s="65"/>
      <c r="BN82" s="71"/>
    </row>
    <row r="83" spans="20:66" ht="53.25" x14ac:dyDescent="0.8">
      <c r="T83" s="63"/>
      <c r="W83" s="64"/>
      <c r="X83" s="65"/>
      <c r="Y83" s="65"/>
      <c r="Z83" s="65"/>
      <c r="AA83" s="65"/>
      <c r="AB83" s="65"/>
      <c r="AC83" s="65"/>
      <c r="AD83" s="66"/>
      <c r="AE83" s="67"/>
      <c r="AG83" s="65"/>
      <c r="AH83" s="65"/>
      <c r="AI83" s="65"/>
      <c r="AJ83" s="65"/>
      <c r="AK83" s="65"/>
      <c r="AL83" s="65"/>
      <c r="AM83" s="65"/>
      <c r="AN83" s="65"/>
      <c r="AO83" s="65"/>
      <c r="AP83" s="68"/>
      <c r="AQ83" s="68"/>
      <c r="AR83" s="68"/>
      <c r="AS83" s="69"/>
      <c r="AT83" s="65"/>
      <c r="AU83" s="70"/>
      <c r="AV83" s="65"/>
      <c r="AW83" s="65"/>
      <c r="AX83" s="65"/>
      <c r="AY83" s="65"/>
      <c r="AZ83" s="65"/>
      <c r="BN83" s="71"/>
    </row>
    <row r="84" spans="20:66" ht="53.25" x14ac:dyDescent="0.8">
      <c r="T84" s="63"/>
      <c r="W84" s="64"/>
      <c r="X84" s="65"/>
      <c r="Y84" s="65"/>
      <c r="Z84" s="65"/>
      <c r="AA84" s="65"/>
      <c r="AB84" s="65"/>
      <c r="AC84" s="65"/>
      <c r="AD84" s="66"/>
      <c r="AE84" s="67"/>
      <c r="AG84" s="65"/>
      <c r="AH84" s="65"/>
      <c r="AI84" s="65"/>
      <c r="AJ84" s="65"/>
      <c r="AK84" s="65"/>
      <c r="AL84" s="65"/>
      <c r="AM84" s="65"/>
      <c r="AN84" s="65"/>
      <c r="AO84" s="65"/>
      <c r="AP84" s="68"/>
      <c r="AQ84" s="68"/>
      <c r="AR84" s="68"/>
      <c r="AS84" s="69"/>
      <c r="AT84" s="65"/>
      <c r="AU84" s="70"/>
      <c r="AV84" s="65"/>
      <c r="AW84" s="65"/>
      <c r="AX84" s="65"/>
      <c r="AY84" s="65"/>
      <c r="AZ84" s="65"/>
      <c r="BN84" s="71"/>
    </row>
    <row r="85" spans="20:66" ht="53.25" x14ac:dyDescent="0.8">
      <c r="T85" s="63"/>
      <c r="W85" s="64"/>
      <c r="X85" s="65"/>
      <c r="Y85" s="65"/>
      <c r="Z85" s="65"/>
      <c r="AA85" s="65"/>
      <c r="AB85" s="65"/>
      <c r="AC85" s="65"/>
      <c r="AD85" s="66"/>
      <c r="AE85" s="67"/>
      <c r="AG85" s="65"/>
      <c r="AH85" s="65"/>
      <c r="AI85" s="65"/>
      <c r="AJ85" s="65"/>
      <c r="AK85" s="65"/>
      <c r="AL85" s="65"/>
      <c r="AM85" s="65"/>
      <c r="AN85" s="65"/>
      <c r="AO85" s="65"/>
      <c r="AP85" s="68"/>
      <c r="AQ85" s="68"/>
      <c r="AR85" s="68"/>
      <c r="AS85" s="69"/>
      <c r="AT85" s="65"/>
      <c r="AU85" s="70"/>
      <c r="AV85" s="65"/>
      <c r="AW85" s="65"/>
      <c r="AX85" s="65"/>
      <c r="AY85" s="65"/>
      <c r="AZ85" s="65"/>
      <c r="BN85" s="71"/>
    </row>
    <row r="86" spans="20:66" ht="53.25" x14ac:dyDescent="0.8">
      <c r="T86" s="63"/>
      <c r="W86" s="64"/>
      <c r="X86" s="65"/>
      <c r="Y86" s="65"/>
      <c r="Z86" s="65"/>
      <c r="AA86" s="65"/>
      <c r="AB86" s="65"/>
      <c r="AC86" s="65"/>
      <c r="AD86" s="66"/>
      <c r="AE86" s="67"/>
      <c r="AG86" s="65"/>
      <c r="AH86" s="65"/>
      <c r="AI86" s="65"/>
      <c r="AJ86" s="65"/>
      <c r="AK86" s="65"/>
      <c r="AL86" s="65"/>
      <c r="AM86" s="65"/>
      <c r="AN86" s="65"/>
      <c r="AO86" s="65"/>
      <c r="AP86" s="68"/>
      <c r="AQ86" s="68"/>
      <c r="AR86" s="68"/>
      <c r="AS86" s="69"/>
      <c r="AT86" s="65"/>
      <c r="AU86" s="70"/>
      <c r="AV86" s="65"/>
      <c r="AW86" s="65"/>
      <c r="AX86" s="65"/>
      <c r="AY86" s="65"/>
      <c r="AZ86" s="65"/>
      <c r="BN86" s="71"/>
    </row>
    <row r="87" spans="20:66" ht="53.25" x14ac:dyDescent="0.8">
      <c r="T87" s="63"/>
      <c r="W87" s="64"/>
      <c r="X87" s="65"/>
      <c r="Y87" s="65"/>
      <c r="Z87" s="65"/>
      <c r="AA87" s="65"/>
      <c r="AB87" s="65"/>
      <c r="AC87" s="65"/>
      <c r="AD87" s="66"/>
      <c r="AE87" s="67"/>
      <c r="AG87" s="65"/>
      <c r="AH87" s="65"/>
      <c r="AI87" s="65"/>
      <c r="AJ87" s="65"/>
      <c r="AK87" s="65"/>
      <c r="AL87" s="65"/>
      <c r="AM87" s="65"/>
      <c r="AN87" s="65"/>
      <c r="AO87" s="65"/>
      <c r="AP87" s="68"/>
      <c r="AQ87" s="68"/>
      <c r="AR87" s="68"/>
      <c r="AS87" s="69"/>
      <c r="AT87" s="65"/>
      <c r="AU87" s="70"/>
      <c r="AV87" s="65"/>
      <c r="AW87" s="65"/>
      <c r="AX87" s="65"/>
      <c r="AY87" s="65"/>
      <c r="AZ87" s="65"/>
      <c r="BN87" s="71"/>
    </row>
    <row r="88" spans="20:66" ht="53.25" x14ac:dyDescent="0.8">
      <c r="T88" s="63"/>
      <c r="W88" s="64"/>
      <c r="X88" s="65"/>
      <c r="Y88" s="65"/>
      <c r="Z88" s="65"/>
      <c r="AA88" s="65"/>
      <c r="AB88" s="65"/>
      <c r="AC88" s="65"/>
      <c r="AD88" s="66"/>
      <c r="AE88" s="67"/>
      <c r="AG88" s="65"/>
      <c r="AH88" s="65"/>
      <c r="AI88" s="65"/>
      <c r="AJ88" s="65"/>
      <c r="AK88" s="65"/>
      <c r="AL88" s="65"/>
      <c r="AM88" s="65"/>
      <c r="AN88" s="65"/>
      <c r="AO88" s="65"/>
      <c r="AP88" s="68"/>
      <c r="AQ88" s="68"/>
      <c r="AR88" s="68"/>
      <c r="AS88" s="69"/>
      <c r="AT88" s="65"/>
      <c r="AU88" s="70"/>
      <c r="AV88" s="65"/>
      <c r="AW88" s="65"/>
      <c r="AX88" s="65"/>
      <c r="AY88" s="65"/>
      <c r="AZ88" s="65"/>
      <c r="BN88" s="71"/>
    </row>
    <row r="89" spans="20:66" ht="53.25" x14ac:dyDescent="0.8">
      <c r="T89" s="63"/>
      <c r="W89" s="64"/>
      <c r="X89" s="65"/>
      <c r="Y89" s="65"/>
      <c r="Z89" s="65"/>
      <c r="AA89" s="65"/>
      <c r="AB89" s="65"/>
      <c r="AC89" s="65"/>
      <c r="AD89" s="66"/>
      <c r="AE89" s="67"/>
      <c r="AG89" s="65"/>
      <c r="AH89" s="65"/>
      <c r="AI89" s="65"/>
      <c r="AJ89" s="65"/>
      <c r="AK89" s="65"/>
      <c r="AL89" s="65"/>
      <c r="AM89" s="65"/>
      <c r="AN89" s="65"/>
      <c r="AO89" s="65"/>
      <c r="AP89" s="68"/>
      <c r="AQ89" s="68"/>
      <c r="AR89" s="68"/>
      <c r="AS89" s="69"/>
      <c r="AT89" s="65"/>
      <c r="AU89" s="70"/>
      <c r="AV89" s="65"/>
      <c r="AW89" s="65"/>
      <c r="AX89" s="65"/>
      <c r="AY89" s="65"/>
      <c r="AZ89" s="65"/>
      <c r="BN89" s="71"/>
    </row>
    <row r="90" spans="20:66" ht="53.25" x14ac:dyDescent="0.8">
      <c r="T90" s="63"/>
      <c r="W90" s="64"/>
      <c r="X90" s="65"/>
      <c r="Y90" s="65"/>
      <c r="Z90" s="65"/>
      <c r="AA90" s="65"/>
      <c r="AB90" s="65"/>
      <c r="AC90" s="65"/>
      <c r="AD90" s="66"/>
      <c r="AE90" s="67"/>
      <c r="AG90" s="65"/>
      <c r="AH90" s="65"/>
      <c r="AI90" s="65"/>
      <c r="AJ90" s="65"/>
      <c r="AK90" s="65"/>
      <c r="AL90" s="65"/>
      <c r="AM90" s="65"/>
      <c r="AN90" s="65"/>
      <c r="AO90" s="65"/>
      <c r="AP90" s="68"/>
      <c r="AQ90" s="68"/>
      <c r="AR90" s="68"/>
      <c r="AS90" s="69"/>
      <c r="AT90" s="65"/>
      <c r="AU90" s="70"/>
      <c r="AV90" s="65"/>
      <c r="AW90" s="65"/>
      <c r="AX90" s="65"/>
      <c r="AY90" s="65"/>
      <c r="AZ90" s="65"/>
      <c r="BN90" s="71"/>
    </row>
    <row r="91" spans="20:66" ht="53.25" x14ac:dyDescent="0.8">
      <c r="T91" s="63"/>
      <c r="W91" s="64"/>
      <c r="X91" s="65"/>
      <c r="Y91" s="65"/>
      <c r="Z91" s="65"/>
      <c r="AA91" s="65"/>
      <c r="AB91" s="65"/>
      <c r="AC91" s="65"/>
      <c r="AD91" s="66"/>
      <c r="AE91" s="67"/>
      <c r="AG91" s="65"/>
      <c r="AH91" s="65"/>
      <c r="AI91" s="65"/>
      <c r="AJ91" s="65"/>
      <c r="AK91" s="65"/>
      <c r="AL91" s="65"/>
      <c r="AM91" s="65"/>
      <c r="AN91" s="65"/>
      <c r="AO91" s="65"/>
      <c r="AP91" s="68"/>
      <c r="AQ91" s="68"/>
      <c r="AR91" s="68"/>
      <c r="AS91" s="69"/>
      <c r="AT91" s="65"/>
      <c r="AU91" s="70"/>
      <c r="AV91" s="65"/>
      <c r="AW91" s="65"/>
      <c r="AX91" s="65"/>
      <c r="AY91" s="65"/>
      <c r="AZ91" s="65"/>
      <c r="BN91" s="71"/>
    </row>
    <row r="92" spans="20:66" ht="53.25" x14ac:dyDescent="0.8">
      <c r="T92" s="63"/>
      <c r="W92" s="64"/>
      <c r="X92" s="65"/>
      <c r="Y92" s="65"/>
      <c r="Z92" s="65"/>
      <c r="AA92" s="65"/>
      <c r="AB92" s="65"/>
      <c r="AC92" s="65"/>
      <c r="AD92" s="66"/>
      <c r="AE92" s="67"/>
      <c r="AG92" s="65"/>
      <c r="AH92" s="65"/>
      <c r="AI92" s="65"/>
      <c r="AJ92" s="65"/>
      <c r="AK92" s="65"/>
      <c r="AL92" s="65"/>
      <c r="AM92" s="65"/>
      <c r="AN92" s="65"/>
      <c r="AO92" s="65"/>
      <c r="AP92" s="68"/>
      <c r="AQ92" s="68"/>
      <c r="AR92" s="68"/>
      <c r="AS92" s="69"/>
      <c r="AT92" s="65"/>
      <c r="AU92" s="70"/>
      <c r="AV92" s="65"/>
      <c r="AW92" s="65"/>
      <c r="AX92" s="65"/>
      <c r="AY92" s="65"/>
      <c r="AZ92" s="65"/>
      <c r="BN92" s="71"/>
    </row>
    <row r="93" spans="20:66" ht="53.25" x14ac:dyDescent="0.8">
      <c r="T93" s="63"/>
      <c r="W93" s="64"/>
      <c r="X93" s="65"/>
      <c r="Y93" s="65"/>
      <c r="Z93" s="65"/>
      <c r="AA93" s="65"/>
      <c r="AB93" s="65"/>
      <c r="AC93" s="65"/>
      <c r="AD93" s="66"/>
      <c r="AE93" s="67"/>
      <c r="AG93" s="65"/>
      <c r="AH93" s="65"/>
      <c r="AI93" s="65"/>
      <c r="AJ93" s="65"/>
      <c r="AK93" s="65"/>
      <c r="AL93" s="65"/>
      <c r="AM93" s="65"/>
      <c r="AN93" s="65"/>
      <c r="AO93" s="65"/>
      <c r="AP93" s="68"/>
      <c r="AQ93" s="68"/>
      <c r="AR93" s="68"/>
      <c r="AS93" s="69"/>
      <c r="AT93" s="65"/>
      <c r="AU93" s="70"/>
      <c r="AV93" s="65"/>
      <c r="AW93" s="65"/>
      <c r="AX93" s="65"/>
      <c r="AY93" s="65"/>
      <c r="AZ93" s="65"/>
      <c r="BN93" s="71"/>
    </row>
    <row r="94" spans="20:66" ht="53.25" x14ac:dyDescent="0.8">
      <c r="T94" s="63"/>
      <c r="W94" s="64"/>
      <c r="X94" s="65"/>
      <c r="Y94" s="65"/>
      <c r="Z94" s="65"/>
      <c r="AA94" s="65"/>
      <c r="AB94" s="65"/>
      <c r="AC94" s="65"/>
      <c r="AD94" s="66"/>
      <c r="AE94" s="67"/>
      <c r="AG94" s="65"/>
      <c r="AH94" s="65"/>
      <c r="AI94" s="65"/>
      <c r="AJ94" s="65"/>
      <c r="AK94" s="65"/>
      <c r="AL94" s="65"/>
      <c r="AM94" s="65"/>
      <c r="AN94" s="65"/>
      <c r="AO94" s="65"/>
      <c r="AP94" s="68"/>
      <c r="AQ94" s="68"/>
      <c r="AR94" s="68"/>
      <c r="AS94" s="69"/>
      <c r="AT94" s="65"/>
      <c r="AU94" s="70"/>
      <c r="AV94" s="65"/>
      <c r="AW94" s="65"/>
      <c r="AX94" s="65"/>
      <c r="AY94" s="65"/>
      <c r="AZ94" s="65"/>
      <c r="BN94" s="71"/>
    </row>
    <row r="95" spans="20:66" ht="53.25" x14ac:dyDescent="0.8">
      <c r="T95" s="63"/>
      <c r="W95" s="64"/>
      <c r="X95" s="65"/>
      <c r="Y95" s="65"/>
      <c r="Z95" s="65"/>
      <c r="AA95" s="65"/>
      <c r="AB95" s="65"/>
      <c r="AC95" s="65"/>
      <c r="AD95" s="66"/>
      <c r="AE95" s="67"/>
      <c r="AG95" s="65"/>
      <c r="AH95" s="65"/>
      <c r="AI95" s="65"/>
      <c r="AJ95" s="65"/>
      <c r="AK95" s="65"/>
      <c r="AL95" s="65"/>
      <c r="AM95" s="65"/>
      <c r="AN95" s="65"/>
      <c r="AO95" s="65"/>
      <c r="AP95" s="68"/>
      <c r="AQ95" s="68"/>
      <c r="AR95" s="68"/>
      <c r="AS95" s="69"/>
      <c r="AT95" s="65"/>
      <c r="AU95" s="70"/>
      <c r="AV95" s="65"/>
      <c r="AW95" s="65"/>
      <c r="AX95" s="65"/>
      <c r="AY95" s="65"/>
      <c r="AZ95" s="65"/>
      <c r="BN95" s="71"/>
    </row>
    <row r="96" spans="20:66" ht="53.25" x14ac:dyDescent="0.8">
      <c r="T96" s="63"/>
      <c r="W96" s="64"/>
      <c r="X96" s="65"/>
      <c r="Y96" s="65"/>
      <c r="Z96" s="65"/>
      <c r="AA96" s="65"/>
      <c r="AB96" s="65"/>
      <c r="AC96" s="65"/>
      <c r="AD96" s="66"/>
      <c r="AE96" s="67"/>
      <c r="AG96" s="65"/>
      <c r="AH96" s="65"/>
      <c r="AI96" s="65"/>
      <c r="AJ96" s="65"/>
      <c r="AK96" s="65"/>
      <c r="AL96" s="65"/>
      <c r="AM96" s="65"/>
      <c r="AN96" s="65"/>
      <c r="AO96" s="65"/>
      <c r="AP96" s="68"/>
      <c r="AQ96" s="68"/>
      <c r="AR96" s="68"/>
      <c r="AS96" s="69"/>
      <c r="AT96" s="65"/>
      <c r="AU96" s="70"/>
      <c r="AV96" s="65"/>
      <c r="AW96" s="65"/>
      <c r="AX96" s="65"/>
      <c r="AY96" s="65"/>
      <c r="AZ96" s="65"/>
      <c r="BN96" s="71"/>
    </row>
    <row r="97" spans="20:66" ht="53.25" x14ac:dyDescent="0.8">
      <c r="T97" s="63"/>
      <c r="W97" s="64"/>
      <c r="X97" s="65"/>
      <c r="Y97" s="65"/>
      <c r="Z97" s="65"/>
      <c r="AA97" s="65"/>
      <c r="AB97" s="65"/>
      <c r="AC97" s="65"/>
      <c r="AD97" s="66"/>
      <c r="AE97" s="67"/>
      <c r="AG97" s="65"/>
      <c r="AH97" s="65"/>
      <c r="AI97" s="65"/>
      <c r="AJ97" s="65"/>
      <c r="AK97" s="65"/>
      <c r="AL97" s="65"/>
      <c r="AM97" s="65"/>
      <c r="AN97" s="65"/>
      <c r="AO97" s="65"/>
      <c r="AP97" s="68"/>
      <c r="AQ97" s="68"/>
      <c r="AR97" s="68"/>
      <c r="AS97" s="69"/>
      <c r="AT97" s="65"/>
      <c r="AU97" s="70"/>
      <c r="AV97" s="65"/>
      <c r="AW97" s="65"/>
      <c r="AX97" s="65"/>
      <c r="AY97" s="65"/>
      <c r="AZ97" s="65"/>
      <c r="BN97" s="71"/>
    </row>
    <row r="98" spans="20:66" ht="53.25" x14ac:dyDescent="0.8">
      <c r="T98" s="63"/>
      <c r="W98" s="64"/>
      <c r="X98" s="65"/>
      <c r="Y98" s="65"/>
      <c r="Z98" s="65"/>
      <c r="AA98" s="65"/>
      <c r="AB98" s="65"/>
      <c r="AC98" s="151" t="s">
        <v>112</v>
      </c>
      <c r="AD98" s="151"/>
      <c r="AE98" s="151"/>
      <c r="AF98" s="151"/>
      <c r="AG98" s="151"/>
      <c r="AH98" s="151"/>
      <c r="AI98" s="151"/>
      <c r="AJ98" s="151"/>
      <c r="AK98" s="151"/>
      <c r="AL98" s="65"/>
      <c r="AM98" s="65"/>
      <c r="AN98" s="65"/>
      <c r="AO98" s="65"/>
      <c r="AP98" s="68"/>
      <c r="AQ98" s="68"/>
      <c r="AR98" s="68"/>
      <c r="AS98" s="69"/>
      <c r="AT98" s="65"/>
      <c r="AU98" s="70"/>
      <c r="AV98" s="65"/>
      <c r="AW98" s="65"/>
      <c r="AX98" s="65"/>
      <c r="AY98" s="65"/>
      <c r="AZ98" s="65"/>
      <c r="BN98" s="71"/>
    </row>
    <row r="99" spans="20:66" ht="53.25" x14ac:dyDescent="0.8">
      <c r="T99" s="63"/>
      <c r="W99" s="64"/>
      <c r="X99" s="65"/>
      <c r="Y99" s="65"/>
      <c r="Z99" s="65"/>
      <c r="AA99" s="65"/>
      <c r="AB99" s="65"/>
      <c r="AC99" s="151"/>
      <c r="AD99" s="151"/>
      <c r="AE99" s="151"/>
      <c r="AF99" s="151"/>
      <c r="AG99" s="151"/>
      <c r="AH99" s="151"/>
      <c r="AI99" s="151"/>
      <c r="AJ99" s="151"/>
      <c r="AK99" s="151"/>
      <c r="AL99" s="65"/>
      <c r="AM99" s="65"/>
      <c r="AN99" s="65"/>
      <c r="AO99" s="65"/>
      <c r="AP99" s="68"/>
      <c r="AQ99" s="68"/>
      <c r="AR99" s="68"/>
      <c r="AS99" s="69"/>
      <c r="AT99" s="65"/>
      <c r="AU99" s="70"/>
      <c r="AV99" s="65"/>
      <c r="AW99" s="65"/>
      <c r="AX99" s="65"/>
      <c r="AY99" s="65"/>
      <c r="AZ99" s="65"/>
      <c r="BN99" s="71"/>
    </row>
    <row r="100" spans="20:66" ht="53.25" x14ac:dyDescent="0.8">
      <c r="T100" s="63"/>
      <c r="W100" s="64"/>
      <c r="X100" s="65"/>
      <c r="Y100" s="65"/>
      <c r="Z100" s="65"/>
      <c r="AA100" s="65"/>
      <c r="AB100" s="65"/>
      <c r="AC100" s="151"/>
      <c r="AD100" s="151"/>
      <c r="AE100" s="151"/>
      <c r="AF100" s="151"/>
      <c r="AG100" s="151"/>
      <c r="AH100" s="151"/>
      <c r="AI100" s="151"/>
      <c r="AJ100" s="151"/>
      <c r="AK100" s="151"/>
      <c r="AL100" s="65"/>
      <c r="AM100" s="65"/>
      <c r="AN100" s="65"/>
      <c r="AO100" s="65"/>
      <c r="AP100" s="68"/>
      <c r="AQ100" s="68"/>
      <c r="AR100" s="68"/>
      <c r="AS100" s="69"/>
      <c r="AT100" s="65"/>
      <c r="AU100" s="70"/>
      <c r="AV100" s="65"/>
      <c r="AW100" s="65"/>
      <c r="AX100" s="65"/>
      <c r="AY100" s="65"/>
      <c r="AZ100" s="65"/>
      <c r="BN100" s="71"/>
    </row>
    <row r="101" spans="20:66" ht="53.25" x14ac:dyDescent="0.8">
      <c r="T101" s="63"/>
      <c r="W101" s="64"/>
      <c r="X101" s="65"/>
      <c r="Y101" s="65"/>
      <c r="Z101" s="65"/>
      <c r="AA101" s="65"/>
      <c r="AB101" s="65"/>
      <c r="AC101" s="65"/>
      <c r="AD101" s="66"/>
      <c r="AE101" s="67"/>
      <c r="AG101" s="65"/>
      <c r="AH101" s="65"/>
      <c r="AI101" s="65"/>
      <c r="AJ101" s="65"/>
      <c r="AK101" s="65"/>
      <c r="AL101" s="65"/>
      <c r="AM101" s="65"/>
      <c r="AN101" s="65"/>
      <c r="AO101" s="65"/>
      <c r="AP101" s="68"/>
      <c r="AQ101" s="68"/>
      <c r="AR101" s="68"/>
      <c r="AS101" s="69"/>
      <c r="AT101" s="65"/>
      <c r="AU101" s="70"/>
      <c r="AV101" s="65"/>
      <c r="AW101" s="65"/>
      <c r="AX101" s="65"/>
      <c r="AY101" s="65"/>
      <c r="AZ101" s="65"/>
      <c r="BN101" s="71"/>
    </row>
    <row r="102" spans="20:66" ht="53.25" x14ac:dyDescent="0.8">
      <c r="T102" s="63"/>
      <c r="W102" s="64"/>
      <c r="X102" s="65"/>
      <c r="Y102" s="65"/>
      <c r="Z102" s="65"/>
      <c r="AA102" s="65"/>
      <c r="AB102" s="65"/>
      <c r="AC102" s="65"/>
      <c r="AD102" s="66"/>
      <c r="AE102" s="67"/>
      <c r="AG102" s="65"/>
      <c r="AH102" s="65"/>
      <c r="AI102" s="65"/>
      <c r="AJ102" s="65"/>
      <c r="AK102" s="65"/>
      <c r="AL102" s="65"/>
      <c r="AM102" s="65"/>
      <c r="AN102" s="65"/>
      <c r="AO102" s="65"/>
      <c r="AP102" s="68"/>
      <c r="AQ102" s="68"/>
      <c r="AR102" s="68"/>
      <c r="AS102" s="69"/>
      <c r="AT102" s="65"/>
      <c r="AU102" s="70"/>
      <c r="AV102" s="65"/>
      <c r="AW102" s="65"/>
      <c r="AX102" s="65"/>
      <c r="AY102" s="65"/>
      <c r="AZ102" s="65"/>
      <c r="BN102" s="71"/>
    </row>
    <row r="103" spans="20:66" ht="53.25" x14ac:dyDescent="0.8">
      <c r="T103" s="63"/>
      <c r="W103" s="64"/>
      <c r="X103" s="65"/>
      <c r="Y103" s="65"/>
      <c r="Z103" s="65"/>
      <c r="AA103" s="65"/>
      <c r="AB103" s="65"/>
      <c r="AC103" s="65"/>
      <c r="AD103" s="66"/>
      <c r="AE103" s="67"/>
      <c r="AG103" s="65"/>
      <c r="AH103" s="65"/>
      <c r="AI103" s="65"/>
      <c r="AJ103" s="65"/>
      <c r="AK103" s="65"/>
      <c r="AL103" s="65"/>
      <c r="AM103" s="65"/>
      <c r="AN103" s="65"/>
      <c r="AO103" s="65"/>
      <c r="AP103" s="68"/>
      <c r="AQ103" s="68"/>
      <c r="AR103" s="68"/>
      <c r="AS103" s="69"/>
      <c r="AT103" s="65"/>
      <c r="AU103" s="70"/>
      <c r="AV103" s="65"/>
      <c r="AW103" s="65"/>
      <c r="AX103" s="65"/>
      <c r="AY103" s="65"/>
      <c r="AZ103" s="65"/>
      <c r="BN103" s="71"/>
    </row>
    <row r="104" spans="20:66" ht="53.25" x14ac:dyDescent="0.8">
      <c r="T104" s="63"/>
      <c r="W104" s="64"/>
      <c r="X104" s="65"/>
      <c r="Y104" s="65"/>
      <c r="Z104" s="65"/>
      <c r="AA104" s="65"/>
      <c r="AB104" s="65"/>
      <c r="AC104" s="65"/>
      <c r="AD104" s="66"/>
      <c r="AE104" s="67"/>
      <c r="AG104" s="65"/>
      <c r="AH104" s="65"/>
      <c r="AI104" s="65"/>
      <c r="AJ104" s="65"/>
      <c r="AK104" s="65"/>
      <c r="AL104" s="65"/>
      <c r="AM104" s="65"/>
      <c r="AN104" s="65"/>
      <c r="AO104" s="65"/>
      <c r="AP104" s="68"/>
      <c r="AQ104" s="68"/>
      <c r="AR104" s="68"/>
      <c r="AS104" s="69"/>
      <c r="AT104" s="65"/>
      <c r="AU104" s="70"/>
      <c r="AV104" s="65"/>
      <c r="AW104" s="65"/>
      <c r="AX104" s="65"/>
      <c r="AY104" s="65"/>
      <c r="AZ104" s="65"/>
      <c r="BN104" s="71"/>
    </row>
    <row r="105" spans="20:66" ht="53.25" x14ac:dyDescent="0.8">
      <c r="T105" s="63"/>
      <c r="W105" s="64"/>
      <c r="X105" s="65"/>
      <c r="Y105" s="65"/>
      <c r="Z105" s="65"/>
      <c r="AA105" s="65"/>
      <c r="AB105" s="65"/>
      <c r="AC105" s="65"/>
      <c r="AD105" s="66"/>
      <c r="AE105" s="67"/>
      <c r="AG105" s="65"/>
      <c r="AH105" s="65"/>
      <c r="AI105" s="65"/>
      <c r="AJ105" s="65"/>
      <c r="AK105" s="65"/>
      <c r="AL105" s="65"/>
      <c r="AM105" s="65"/>
      <c r="AN105" s="65"/>
      <c r="AO105" s="65"/>
      <c r="AP105" s="68"/>
      <c r="AQ105" s="68"/>
      <c r="AR105" s="68"/>
      <c r="AS105" s="69"/>
      <c r="AT105" s="65"/>
      <c r="AU105" s="70"/>
      <c r="AV105" s="65"/>
      <c r="AW105" s="65"/>
      <c r="AX105" s="65"/>
      <c r="AY105" s="65"/>
      <c r="AZ105" s="65"/>
      <c r="BN105" s="71"/>
    </row>
    <row r="106" spans="20:66" ht="53.25" x14ac:dyDescent="0.8">
      <c r="T106" s="63"/>
      <c r="W106" s="64"/>
      <c r="X106" s="65"/>
      <c r="Y106" s="65"/>
      <c r="Z106" s="65"/>
      <c r="AA106" s="65"/>
      <c r="AB106" s="65"/>
      <c r="AC106" s="65"/>
      <c r="AD106" s="66"/>
      <c r="AE106" s="67"/>
      <c r="AG106" s="65"/>
      <c r="AH106" s="65"/>
      <c r="AI106" s="65"/>
      <c r="AJ106" s="65"/>
      <c r="AK106" s="65"/>
      <c r="AL106" s="65"/>
      <c r="AM106" s="65"/>
      <c r="AN106" s="65"/>
      <c r="AO106" s="65"/>
      <c r="AP106" s="68"/>
      <c r="AQ106" s="68"/>
      <c r="AR106" s="68"/>
      <c r="AS106" s="69"/>
      <c r="AT106" s="65"/>
      <c r="AU106" s="70"/>
      <c r="AV106" s="65"/>
      <c r="AW106" s="65"/>
      <c r="AX106" s="65"/>
      <c r="AY106" s="65"/>
      <c r="AZ106" s="65"/>
      <c r="BN106" s="71"/>
    </row>
    <row r="107" spans="20:66" ht="53.25" x14ac:dyDescent="0.8">
      <c r="T107" s="63"/>
      <c r="W107" s="64"/>
      <c r="X107" s="65"/>
      <c r="Y107" s="65"/>
      <c r="Z107" s="65"/>
      <c r="AA107" s="65"/>
      <c r="AB107" s="65"/>
      <c r="AC107" s="65"/>
      <c r="AD107" s="66"/>
      <c r="AE107" s="67"/>
      <c r="AG107" s="65"/>
      <c r="AH107" s="65"/>
      <c r="AI107" s="65"/>
      <c r="AJ107" s="65"/>
      <c r="AK107" s="65"/>
      <c r="AL107" s="65"/>
      <c r="AM107" s="65"/>
      <c r="AN107" s="65"/>
      <c r="AO107" s="65"/>
      <c r="AP107" s="68"/>
      <c r="AQ107" s="68"/>
      <c r="AR107" s="68"/>
      <c r="AS107" s="69"/>
      <c r="AT107" s="65"/>
      <c r="AU107" s="70"/>
      <c r="AV107" s="65"/>
      <c r="AW107" s="65"/>
      <c r="AX107" s="65"/>
      <c r="AY107" s="65"/>
      <c r="AZ107" s="65"/>
      <c r="BN107" s="71"/>
    </row>
    <row r="108" spans="20:66" ht="53.25" x14ac:dyDescent="0.8">
      <c r="T108" s="63"/>
      <c r="W108" s="64"/>
      <c r="X108" s="65"/>
      <c r="Y108" s="65"/>
      <c r="Z108" s="65"/>
      <c r="AA108" s="65"/>
      <c r="AB108" s="65"/>
      <c r="AC108" s="65"/>
      <c r="AD108" s="66"/>
      <c r="AE108" s="67"/>
      <c r="AG108" s="65"/>
      <c r="AH108" s="65"/>
      <c r="AI108" s="65"/>
      <c r="AJ108" s="65"/>
      <c r="AK108" s="65"/>
      <c r="AL108" s="65"/>
      <c r="AM108" s="65"/>
      <c r="AN108" s="65"/>
      <c r="AO108" s="65"/>
      <c r="AP108" s="68"/>
      <c r="AQ108" s="68"/>
      <c r="AR108" s="68"/>
      <c r="AS108" s="69"/>
      <c r="AT108" s="65"/>
      <c r="AU108" s="70"/>
      <c r="AV108" s="65"/>
      <c r="AW108" s="65"/>
      <c r="AX108" s="65"/>
      <c r="AY108" s="65"/>
      <c r="AZ108" s="65"/>
      <c r="BN108" s="71"/>
    </row>
    <row r="109" spans="20:66" ht="53.25" x14ac:dyDescent="0.8">
      <c r="T109" s="63"/>
      <c r="W109" s="64"/>
      <c r="X109" s="65"/>
      <c r="Y109" s="65"/>
      <c r="Z109" s="65"/>
      <c r="AA109" s="65"/>
      <c r="AB109" s="65"/>
      <c r="AC109" s="65"/>
      <c r="AD109" s="66"/>
      <c r="AE109" s="67"/>
      <c r="AG109" s="65"/>
      <c r="AH109" s="65"/>
      <c r="AI109" s="65"/>
      <c r="AJ109" s="65"/>
      <c r="AK109" s="65"/>
      <c r="AL109" s="65"/>
      <c r="AM109" s="65"/>
      <c r="AN109" s="65"/>
      <c r="AO109" s="65"/>
      <c r="AP109" s="68"/>
      <c r="AQ109" s="68"/>
      <c r="AR109" s="68"/>
      <c r="AS109" s="69"/>
      <c r="AT109" s="65"/>
      <c r="AU109" s="70"/>
      <c r="AV109" s="65"/>
      <c r="AW109" s="65"/>
      <c r="AX109" s="65"/>
      <c r="AY109" s="65"/>
      <c r="AZ109" s="65"/>
      <c r="BN109" s="71"/>
    </row>
    <row r="110" spans="20:66" ht="293.25" customHeight="1" x14ac:dyDescent="0.25">
      <c r="T110" s="139" t="s">
        <v>50</v>
      </c>
      <c r="U110" s="140"/>
      <c r="V110" s="140"/>
      <c r="W110" s="140"/>
      <c r="X110" s="140"/>
      <c r="Y110" s="140"/>
      <c r="Z110" s="140"/>
      <c r="AA110" s="140"/>
      <c r="AB110" s="140"/>
      <c r="AC110" s="140"/>
      <c r="AD110" s="140"/>
      <c r="AE110" s="140"/>
      <c r="AF110" s="140"/>
      <c r="AG110" s="140"/>
      <c r="AH110" s="140"/>
      <c r="AI110" s="140"/>
      <c r="AJ110" s="140"/>
      <c r="AK110" s="140"/>
      <c r="AL110" s="140"/>
      <c r="AM110" s="140"/>
      <c r="AN110" s="140"/>
      <c r="AO110" s="140"/>
      <c r="AP110" s="140"/>
      <c r="AQ110" s="140"/>
      <c r="AR110" s="140"/>
      <c r="AS110" s="140"/>
      <c r="AT110" s="140"/>
      <c r="AU110" s="140"/>
      <c r="AV110" s="140"/>
      <c r="AW110" s="140"/>
      <c r="AX110" s="140"/>
      <c r="AY110" s="140"/>
      <c r="AZ110" s="140"/>
      <c r="BA110" s="140"/>
      <c r="BB110" s="140"/>
      <c r="BC110" s="140"/>
      <c r="BD110" s="140"/>
      <c r="BE110" s="140"/>
      <c r="BF110" s="140"/>
      <c r="BG110" s="140"/>
      <c r="BH110" s="140"/>
      <c r="BI110" s="140"/>
      <c r="BJ110" s="140"/>
      <c r="BK110" s="140"/>
      <c r="BL110" s="140"/>
      <c r="BM110" s="140"/>
      <c r="BN110" s="141"/>
    </row>
    <row r="111" spans="20:66" ht="53.25" x14ac:dyDescent="0.8">
      <c r="W111" s="64"/>
      <c r="X111" s="65"/>
      <c r="Y111" s="65"/>
      <c r="Z111" s="65"/>
      <c r="AA111" s="65"/>
      <c r="AB111" s="65"/>
      <c r="AC111" s="65"/>
      <c r="AD111" s="66"/>
      <c r="AE111" s="67"/>
      <c r="AG111" s="65"/>
      <c r="AH111" s="65"/>
      <c r="AI111" s="65"/>
      <c r="AJ111" s="65"/>
      <c r="AK111" s="65"/>
      <c r="AL111" s="65"/>
      <c r="AM111" s="65"/>
      <c r="AN111" s="65"/>
      <c r="AO111" s="65"/>
      <c r="AP111" s="68"/>
      <c r="AQ111" s="68"/>
      <c r="AR111" s="68"/>
      <c r="AS111" s="69"/>
      <c r="AT111" s="65"/>
      <c r="AU111" s="70"/>
      <c r="AV111" s="65"/>
      <c r="AW111" s="65"/>
      <c r="AX111" s="65"/>
      <c r="AY111" s="65"/>
      <c r="AZ111" s="65"/>
    </row>
    <row r="112" spans="20:66" ht="53.25" x14ac:dyDescent="0.8">
      <c r="W112" s="64"/>
      <c r="X112" s="65"/>
      <c r="Y112" s="65"/>
      <c r="Z112" s="65"/>
      <c r="AA112" s="65"/>
      <c r="AB112" s="65"/>
      <c r="AC112" s="65"/>
      <c r="AD112" s="66"/>
      <c r="AE112" s="67"/>
      <c r="AG112" s="65"/>
      <c r="AH112" s="65"/>
      <c r="AI112" s="65"/>
      <c r="AJ112" s="65"/>
      <c r="AK112" s="65"/>
      <c r="AL112" s="65"/>
      <c r="AM112" s="65"/>
      <c r="AN112" s="65"/>
      <c r="AO112" s="65"/>
      <c r="AP112" s="68"/>
      <c r="AQ112" s="68"/>
      <c r="AR112" s="68"/>
      <c r="AS112" s="69"/>
      <c r="AT112" s="65"/>
      <c r="AU112" s="70"/>
      <c r="AV112" s="65"/>
      <c r="AW112" s="65"/>
      <c r="AX112" s="65"/>
      <c r="AY112" s="65"/>
      <c r="AZ112" s="65"/>
    </row>
    <row r="113" spans="23:52" ht="53.25" x14ac:dyDescent="0.8">
      <c r="W113" s="64"/>
      <c r="X113" s="65"/>
      <c r="Y113" s="65"/>
      <c r="Z113" s="65"/>
      <c r="AA113" s="65"/>
      <c r="AB113" s="65"/>
      <c r="AC113" s="65"/>
      <c r="AD113" s="66"/>
      <c r="AE113" s="67"/>
      <c r="AG113" s="65"/>
      <c r="AH113" s="65"/>
      <c r="AI113" s="65"/>
      <c r="AJ113" s="65"/>
      <c r="AK113" s="65"/>
      <c r="AL113" s="65"/>
      <c r="AM113" s="65"/>
      <c r="AN113" s="65"/>
      <c r="AO113" s="65"/>
      <c r="AP113" s="68"/>
      <c r="AQ113" s="68"/>
      <c r="AR113" s="68"/>
      <c r="AS113" s="69"/>
      <c r="AT113" s="65"/>
      <c r="AU113" s="70"/>
      <c r="AV113" s="65"/>
      <c r="AW113" s="65"/>
      <c r="AX113" s="65"/>
      <c r="AY113" s="65"/>
      <c r="AZ113" s="65"/>
    </row>
    <row r="114" spans="23:52" ht="53.25" x14ac:dyDescent="0.8">
      <c r="W114" s="64"/>
      <c r="X114" s="65"/>
      <c r="Y114" s="65"/>
      <c r="Z114" s="65"/>
      <c r="AA114" s="65"/>
      <c r="AB114" s="65"/>
      <c r="AC114" s="65"/>
      <c r="AD114" s="66"/>
      <c r="AE114" s="67"/>
      <c r="AG114" s="65"/>
      <c r="AH114" s="65"/>
      <c r="AI114" s="65"/>
      <c r="AJ114" s="65"/>
      <c r="AK114" s="65"/>
      <c r="AL114" s="65"/>
      <c r="AM114" s="65"/>
      <c r="AN114" s="65"/>
      <c r="AO114" s="65"/>
      <c r="AP114" s="68"/>
      <c r="AQ114" s="68"/>
      <c r="AR114" s="68"/>
      <c r="AS114" s="69"/>
      <c r="AT114" s="65"/>
      <c r="AU114" s="70"/>
      <c r="AV114" s="65"/>
      <c r="AW114" s="65"/>
      <c r="AX114" s="65"/>
      <c r="AY114" s="65"/>
      <c r="AZ114" s="65"/>
    </row>
    <row r="115" spans="23:52" ht="53.25" x14ac:dyDescent="0.8">
      <c r="W115" s="64"/>
      <c r="X115" s="65"/>
      <c r="Y115" s="65"/>
      <c r="Z115" s="65"/>
      <c r="AA115" s="65"/>
      <c r="AB115" s="65"/>
      <c r="AC115" s="65"/>
      <c r="AD115" s="66"/>
      <c r="AE115" s="67"/>
      <c r="AG115" s="65"/>
      <c r="AH115" s="65"/>
      <c r="AI115" s="65"/>
      <c r="AJ115" s="65"/>
      <c r="AK115" s="65"/>
      <c r="AL115" s="65"/>
      <c r="AM115" s="65"/>
      <c r="AN115" s="65"/>
      <c r="AO115" s="65"/>
      <c r="AP115" s="68"/>
      <c r="AQ115" s="68"/>
      <c r="AR115" s="68"/>
      <c r="AS115" s="69"/>
      <c r="AT115" s="65"/>
      <c r="AU115" s="70"/>
      <c r="AV115" s="65"/>
      <c r="AW115" s="65"/>
      <c r="AX115" s="65"/>
      <c r="AY115" s="65"/>
      <c r="AZ115" s="65"/>
    </row>
    <row r="116" spans="23:52" ht="53.25" x14ac:dyDescent="0.8">
      <c r="W116" s="64"/>
      <c r="X116" s="65"/>
      <c r="Y116" s="65"/>
      <c r="Z116" s="65"/>
      <c r="AA116" s="65"/>
      <c r="AB116" s="65"/>
      <c r="AC116" s="65"/>
      <c r="AD116" s="66"/>
      <c r="AE116" s="67"/>
      <c r="AG116" s="65"/>
      <c r="AH116" s="65"/>
      <c r="AI116" s="65"/>
      <c r="AJ116" s="65"/>
      <c r="AK116" s="65"/>
      <c r="AL116" s="65"/>
      <c r="AM116" s="65"/>
      <c r="AN116" s="65"/>
      <c r="AO116" s="65"/>
      <c r="AP116" s="68"/>
      <c r="AQ116" s="68"/>
      <c r="AR116" s="68"/>
      <c r="AS116" s="69"/>
      <c r="AT116" s="65"/>
      <c r="AU116" s="70"/>
      <c r="AV116" s="65"/>
      <c r="AW116" s="65"/>
      <c r="AX116" s="65"/>
      <c r="AY116" s="65"/>
      <c r="AZ116" s="65"/>
    </row>
    <row r="117" spans="23:52" ht="53.25" x14ac:dyDescent="0.8">
      <c r="W117" s="64"/>
      <c r="X117" s="65"/>
      <c r="Y117" s="65"/>
      <c r="Z117" s="65"/>
      <c r="AA117" s="65"/>
      <c r="AB117" s="65"/>
      <c r="AC117" s="65"/>
      <c r="AD117" s="66"/>
      <c r="AE117" s="67"/>
      <c r="AG117" s="65"/>
      <c r="AH117" s="65"/>
      <c r="AI117" s="65"/>
      <c r="AJ117" s="65"/>
      <c r="AK117" s="65"/>
      <c r="AL117" s="65"/>
      <c r="AM117" s="65"/>
      <c r="AN117" s="65"/>
      <c r="AO117" s="65"/>
      <c r="AP117" s="68"/>
      <c r="AQ117" s="68"/>
      <c r="AR117" s="68"/>
      <c r="AS117" s="69"/>
      <c r="AT117" s="65"/>
      <c r="AU117" s="70"/>
      <c r="AV117" s="65"/>
      <c r="AW117" s="65"/>
      <c r="AX117" s="65"/>
      <c r="AY117" s="65"/>
      <c r="AZ117" s="65"/>
    </row>
    <row r="118" spans="23:52" ht="53.25" x14ac:dyDescent="0.8">
      <c r="W118" s="64"/>
      <c r="X118" s="65"/>
      <c r="Y118" s="65"/>
      <c r="Z118" s="65"/>
      <c r="AA118" s="65"/>
      <c r="AB118" s="65"/>
      <c r="AC118" s="65"/>
      <c r="AD118" s="66"/>
      <c r="AE118" s="67"/>
      <c r="AG118" s="65"/>
      <c r="AH118" s="65"/>
      <c r="AI118" s="65"/>
      <c r="AJ118" s="65"/>
      <c r="AK118" s="65"/>
      <c r="AL118" s="65"/>
      <c r="AM118" s="65"/>
      <c r="AN118" s="65"/>
      <c r="AO118" s="65"/>
      <c r="AP118" s="68"/>
      <c r="AQ118" s="68"/>
      <c r="AR118" s="68"/>
      <c r="AS118" s="69"/>
      <c r="AT118" s="65"/>
      <c r="AU118" s="70"/>
      <c r="AV118" s="65"/>
      <c r="AW118" s="65"/>
      <c r="AX118" s="65"/>
      <c r="AY118" s="65"/>
      <c r="AZ118" s="65"/>
    </row>
    <row r="119" spans="23:52" ht="53.25" x14ac:dyDescent="0.8">
      <c r="W119" s="64"/>
      <c r="X119" s="65"/>
      <c r="Y119" s="65"/>
      <c r="Z119" s="65"/>
      <c r="AA119" s="65"/>
      <c r="AB119" s="65"/>
      <c r="AC119" s="65"/>
      <c r="AD119" s="66"/>
      <c r="AE119" s="67"/>
      <c r="AG119" s="65"/>
      <c r="AH119" s="65"/>
      <c r="AI119" s="65"/>
      <c r="AJ119" s="65"/>
      <c r="AK119" s="65"/>
      <c r="AL119" s="65"/>
      <c r="AM119" s="65"/>
      <c r="AN119" s="65"/>
      <c r="AO119" s="65"/>
      <c r="AP119" s="68"/>
      <c r="AQ119" s="68"/>
      <c r="AR119" s="68"/>
      <c r="AS119" s="69"/>
      <c r="AT119" s="65"/>
      <c r="AU119" s="70"/>
      <c r="AV119" s="65"/>
      <c r="AW119" s="65"/>
      <c r="AX119" s="65"/>
      <c r="AY119" s="65"/>
      <c r="AZ119" s="65"/>
    </row>
    <row r="120" spans="23:52" ht="53.25" x14ac:dyDescent="0.8">
      <c r="W120" s="64"/>
      <c r="X120" s="65"/>
      <c r="Y120" s="65"/>
      <c r="Z120" s="65"/>
      <c r="AA120" s="65"/>
      <c r="AB120" s="65"/>
      <c r="AC120" s="65"/>
      <c r="AD120" s="66"/>
      <c r="AE120" s="67"/>
      <c r="AG120" s="65"/>
      <c r="AH120" s="65"/>
      <c r="AI120" s="65"/>
      <c r="AJ120" s="65"/>
      <c r="AK120" s="65"/>
      <c r="AL120" s="65"/>
      <c r="AM120" s="65"/>
      <c r="AN120" s="65"/>
      <c r="AO120" s="65"/>
      <c r="AP120" s="68"/>
      <c r="AQ120" s="68"/>
      <c r="AR120" s="68"/>
      <c r="AS120" s="69"/>
      <c r="AT120" s="65"/>
      <c r="AU120" s="70"/>
      <c r="AV120" s="65"/>
      <c r="AW120" s="65"/>
      <c r="AX120" s="65"/>
      <c r="AY120" s="65"/>
      <c r="AZ120" s="65"/>
    </row>
    <row r="121" spans="23:52" ht="53.25" x14ac:dyDescent="0.8">
      <c r="W121" s="64"/>
      <c r="X121" s="65"/>
      <c r="Y121" s="65"/>
      <c r="Z121" s="65"/>
      <c r="AA121" s="65"/>
      <c r="AB121" s="65"/>
      <c r="AC121" s="65"/>
      <c r="AD121" s="66"/>
      <c r="AE121" s="67"/>
      <c r="AG121" s="65"/>
      <c r="AH121" s="65"/>
      <c r="AI121" s="65"/>
      <c r="AJ121" s="65"/>
      <c r="AK121" s="65"/>
      <c r="AL121" s="65"/>
      <c r="AM121" s="65"/>
      <c r="AN121" s="65"/>
      <c r="AO121" s="65"/>
      <c r="AP121" s="68"/>
      <c r="AQ121" s="68"/>
      <c r="AR121" s="68"/>
      <c r="AS121" s="69"/>
      <c r="AT121" s="65"/>
      <c r="AU121" s="70"/>
      <c r="AV121" s="65"/>
      <c r="AW121" s="65"/>
      <c r="AX121" s="65"/>
      <c r="AY121" s="65"/>
      <c r="AZ121" s="65"/>
    </row>
    <row r="122" spans="23:52" ht="53.25" x14ac:dyDescent="0.8">
      <c r="W122" s="64"/>
      <c r="X122" s="65"/>
      <c r="Y122" s="65"/>
      <c r="Z122" s="65"/>
      <c r="AA122" s="65"/>
      <c r="AB122" s="65"/>
      <c r="AC122" s="65"/>
      <c r="AD122" s="66"/>
      <c r="AE122" s="67"/>
      <c r="AG122" s="65"/>
      <c r="AH122" s="65"/>
      <c r="AI122" s="65"/>
      <c r="AJ122" s="65"/>
      <c r="AK122" s="65"/>
      <c r="AL122" s="65"/>
      <c r="AM122" s="65"/>
      <c r="AN122" s="65"/>
      <c r="AO122" s="65"/>
      <c r="AP122" s="68"/>
      <c r="AQ122" s="68"/>
      <c r="AR122" s="68"/>
      <c r="AS122" s="69"/>
      <c r="AT122" s="65"/>
      <c r="AU122" s="70"/>
      <c r="AV122" s="65"/>
      <c r="AW122" s="65"/>
      <c r="AX122" s="65"/>
      <c r="AY122" s="65"/>
      <c r="AZ122" s="65"/>
    </row>
    <row r="123" spans="23:52" ht="53.25" x14ac:dyDescent="0.8">
      <c r="W123" s="64"/>
      <c r="X123" s="65"/>
      <c r="Y123" s="65"/>
      <c r="Z123" s="65"/>
      <c r="AA123" s="65"/>
      <c r="AB123" s="65"/>
      <c r="AC123" s="65"/>
      <c r="AD123" s="66"/>
      <c r="AE123" s="67"/>
      <c r="AG123" s="65"/>
      <c r="AH123" s="65"/>
      <c r="AI123" s="65"/>
      <c r="AJ123" s="65"/>
      <c r="AK123" s="65"/>
      <c r="AL123" s="65"/>
      <c r="AM123" s="65"/>
      <c r="AN123" s="65"/>
      <c r="AO123" s="65"/>
      <c r="AP123" s="68"/>
      <c r="AQ123" s="68"/>
      <c r="AR123" s="68"/>
      <c r="AS123" s="69"/>
      <c r="AT123" s="65"/>
      <c r="AU123" s="70"/>
      <c r="AV123" s="65"/>
      <c r="AW123" s="65"/>
      <c r="AX123" s="65"/>
      <c r="AY123" s="65"/>
      <c r="AZ123" s="65"/>
    </row>
    <row r="124" spans="23:52" ht="53.25" x14ac:dyDescent="0.8">
      <c r="W124" s="64"/>
      <c r="X124" s="65"/>
      <c r="Y124" s="65"/>
      <c r="Z124" s="65"/>
      <c r="AA124" s="65"/>
      <c r="AB124" s="65"/>
      <c r="AC124" s="65"/>
      <c r="AD124" s="66"/>
      <c r="AE124" s="67"/>
      <c r="AG124" s="65"/>
      <c r="AH124" s="65"/>
      <c r="AI124" s="65"/>
      <c r="AJ124" s="65"/>
      <c r="AK124" s="65"/>
      <c r="AL124" s="65"/>
      <c r="AM124" s="65"/>
      <c r="AN124" s="65"/>
      <c r="AO124" s="65"/>
      <c r="AP124" s="68"/>
      <c r="AQ124" s="68"/>
      <c r="AR124" s="68"/>
      <c r="AS124" s="69"/>
      <c r="AT124" s="65"/>
      <c r="AU124" s="70"/>
      <c r="AV124" s="65"/>
      <c r="AW124" s="65"/>
      <c r="AX124" s="65"/>
      <c r="AY124" s="65"/>
      <c r="AZ124" s="65"/>
    </row>
    <row r="125" spans="23:52" ht="53.25" x14ac:dyDescent="0.8">
      <c r="W125" s="64"/>
      <c r="X125" s="65"/>
      <c r="Y125" s="65"/>
      <c r="Z125" s="65"/>
      <c r="AA125" s="65"/>
      <c r="AB125" s="65"/>
      <c r="AC125" s="65"/>
      <c r="AD125" s="66"/>
      <c r="AE125" s="67"/>
      <c r="AG125" s="65"/>
      <c r="AH125" s="65"/>
      <c r="AI125" s="65"/>
      <c r="AJ125" s="65"/>
      <c r="AK125" s="65"/>
      <c r="AL125" s="65"/>
      <c r="AM125" s="65"/>
      <c r="AN125" s="65"/>
      <c r="AO125" s="65"/>
      <c r="AP125" s="68"/>
      <c r="AQ125" s="68"/>
      <c r="AR125" s="68"/>
      <c r="AS125" s="69"/>
      <c r="AT125" s="65"/>
      <c r="AU125" s="70"/>
      <c r="AV125" s="65"/>
      <c r="AW125" s="65"/>
      <c r="AX125" s="65"/>
      <c r="AY125" s="65"/>
      <c r="AZ125" s="65"/>
    </row>
    <row r="126" spans="23:52" ht="53.25" x14ac:dyDescent="0.8">
      <c r="W126" s="64"/>
      <c r="X126" s="65"/>
      <c r="Y126" s="65"/>
      <c r="Z126" s="65"/>
      <c r="AA126" s="65"/>
      <c r="AB126" s="65"/>
      <c r="AC126" s="65"/>
      <c r="AD126" s="66"/>
      <c r="AE126" s="67"/>
      <c r="AG126" s="65"/>
      <c r="AH126" s="65"/>
      <c r="AI126" s="65"/>
      <c r="AJ126" s="65"/>
      <c r="AK126" s="65"/>
      <c r="AL126" s="65"/>
      <c r="AM126" s="65"/>
      <c r="AN126" s="65"/>
      <c r="AO126" s="65"/>
      <c r="AP126" s="68"/>
      <c r="AQ126" s="68"/>
      <c r="AR126" s="68"/>
      <c r="AS126" s="69"/>
      <c r="AT126" s="65"/>
      <c r="AU126" s="70"/>
      <c r="AV126" s="65"/>
      <c r="AW126" s="65"/>
      <c r="AX126" s="65"/>
      <c r="AY126" s="65"/>
      <c r="AZ126" s="65"/>
    </row>
    <row r="127" spans="23:52" ht="53.25" x14ac:dyDescent="0.8">
      <c r="W127" s="64"/>
      <c r="X127" s="65"/>
      <c r="Y127" s="65"/>
      <c r="Z127" s="65"/>
      <c r="AA127" s="65"/>
      <c r="AB127" s="65"/>
      <c r="AC127" s="65"/>
      <c r="AD127" s="66"/>
      <c r="AE127" s="67"/>
      <c r="AG127" s="65"/>
      <c r="AH127" s="65"/>
      <c r="AI127" s="65"/>
      <c r="AJ127" s="65"/>
      <c r="AK127" s="65"/>
      <c r="AL127" s="65"/>
      <c r="AM127" s="65"/>
      <c r="AN127" s="65"/>
      <c r="AO127" s="65"/>
      <c r="AP127" s="68"/>
      <c r="AQ127" s="68"/>
      <c r="AR127" s="68"/>
      <c r="AS127" s="69"/>
      <c r="AT127" s="65"/>
      <c r="AU127" s="70"/>
      <c r="AV127" s="65"/>
      <c r="AW127" s="65"/>
      <c r="AX127" s="65"/>
      <c r="AY127" s="65"/>
      <c r="AZ127" s="65"/>
    </row>
    <row r="128" spans="23:52" ht="53.25" x14ac:dyDescent="0.8">
      <c r="W128" s="64"/>
      <c r="X128" s="65"/>
      <c r="Y128" s="65"/>
      <c r="Z128" s="65"/>
      <c r="AA128" s="65"/>
      <c r="AB128" s="65"/>
      <c r="AC128" s="65"/>
      <c r="AD128" s="66"/>
      <c r="AE128" s="67"/>
      <c r="AG128" s="65"/>
      <c r="AH128" s="65"/>
      <c r="AI128" s="65"/>
      <c r="AJ128" s="65"/>
      <c r="AK128" s="65"/>
      <c r="AL128" s="65"/>
      <c r="AM128" s="65"/>
      <c r="AN128" s="65"/>
      <c r="AO128" s="65"/>
      <c r="AP128" s="68"/>
      <c r="AQ128" s="68"/>
      <c r="AR128" s="68"/>
      <c r="AS128" s="69"/>
      <c r="AT128" s="65"/>
      <c r="AU128" s="70"/>
      <c r="AV128" s="65"/>
      <c r="AW128" s="65"/>
      <c r="AX128" s="65"/>
      <c r="AY128" s="65"/>
      <c r="AZ128" s="65"/>
    </row>
    <row r="129" spans="23:52" ht="53.25" x14ac:dyDescent="0.8">
      <c r="W129" s="64"/>
      <c r="X129" s="65"/>
      <c r="Y129" s="65"/>
      <c r="Z129" s="65"/>
      <c r="AA129" s="65"/>
      <c r="AB129" s="65"/>
      <c r="AC129" s="65"/>
      <c r="AD129" s="66"/>
      <c r="AE129" s="67"/>
      <c r="AG129" s="65"/>
      <c r="AH129" s="65"/>
      <c r="AI129" s="65"/>
      <c r="AJ129" s="65"/>
      <c r="AK129" s="65"/>
      <c r="AL129" s="65"/>
      <c r="AM129" s="65"/>
      <c r="AN129" s="65"/>
      <c r="AO129" s="65"/>
      <c r="AP129" s="68"/>
      <c r="AQ129" s="68"/>
      <c r="AR129" s="68"/>
      <c r="AS129" s="69"/>
      <c r="AT129" s="65"/>
      <c r="AU129" s="70"/>
      <c r="AV129" s="65"/>
      <c r="AW129" s="65"/>
      <c r="AX129" s="65"/>
      <c r="AY129" s="65"/>
      <c r="AZ129" s="65"/>
    </row>
    <row r="130" spans="23:52" ht="53.25" x14ac:dyDescent="0.8">
      <c r="W130" s="64"/>
      <c r="X130" s="65"/>
      <c r="Y130" s="65"/>
      <c r="Z130" s="65"/>
      <c r="AA130" s="65"/>
      <c r="AB130" s="65"/>
      <c r="AC130" s="65"/>
      <c r="AD130" s="66"/>
      <c r="AE130" s="67"/>
      <c r="AG130" s="65"/>
      <c r="AH130" s="65"/>
      <c r="AI130" s="65"/>
      <c r="AJ130" s="65"/>
      <c r="AK130" s="65"/>
      <c r="AL130" s="65"/>
      <c r="AM130" s="65"/>
      <c r="AN130" s="65"/>
      <c r="AO130" s="65"/>
      <c r="AP130" s="68"/>
      <c r="AQ130" s="68"/>
      <c r="AR130" s="68"/>
      <c r="AS130" s="69"/>
      <c r="AT130" s="65"/>
      <c r="AU130" s="70"/>
      <c r="AV130" s="65"/>
      <c r="AW130" s="65"/>
      <c r="AX130" s="65"/>
      <c r="AY130" s="65"/>
      <c r="AZ130" s="65"/>
    </row>
    <row r="131" spans="23:52" ht="53.25" x14ac:dyDescent="0.8">
      <c r="W131" s="64"/>
      <c r="X131" s="65"/>
      <c r="Y131" s="65"/>
      <c r="Z131" s="65"/>
      <c r="AA131" s="65"/>
      <c r="AB131" s="65"/>
      <c r="AC131" s="65"/>
      <c r="AD131" s="66"/>
      <c r="AE131" s="67"/>
      <c r="AG131" s="65"/>
      <c r="AH131" s="65"/>
      <c r="AI131" s="65"/>
      <c r="AJ131" s="65"/>
      <c r="AK131" s="65"/>
      <c r="AL131" s="65"/>
      <c r="AM131" s="65"/>
      <c r="AN131" s="65"/>
      <c r="AO131" s="65"/>
      <c r="AP131" s="68"/>
      <c r="AQ131" s="68"/>
      <c r="AR131" s="68"/>
      <c r="AS131" s="69"/>
      <c r="AT131" s="65"/>
      <c r="AU131" s="70"/>
      <c r="AV131" s="65"/>
      <c r="AW131" s="65"/>
      <c r="AX131" s="65"/>
      <c r="AY131" s="65"/>
      <c r="AZ131" s="65"/>
    </row>
    <row r="132" spans="23:52" ht="53.25" x14ac:dyDescent="0.8">
      <c r="W132" s="64"/>
      <c r="X132" s="65"/>
      <c r="Y132" s="65"/>
      <c r="Z132" s="65"/>
      <c r="AA132" s="65"/>
      <c r="AB132" s="65"/>
      <c r="AC132" s="65"/>
      <c r="AD132" s="66"/>
      <c r="AE132" s="67"/>
      <c r="AG132" s="65"/>
      <c r="AH132" s="65"/>
      <c r="AI132" s="65"/>
      <c r="AJ132" s="65"/>
      <c r="AK132" s="65"/>
      <c r="AL132" s="65"/>
      <c r="AM132" s="65"/>
      <c r="AN132" s="65"/>
      <c r="AO132" s="65"/>
      <c r="AP132" s="68"/>
      <c r="AQ132" s="68"/>
      <c r="AR132" s="68"/>
      <c r="AS132" s="69"/>
      <c r="AT132" s="65"/>
      <c r="AU132" s="70"/>
      <c r="AV132" s="65"/>
      <c r="AW132" s="65"/>
      <c r="AX132" s="65"/>
      <c r="AY132" s="65"/>
      <c r="AZ132" s="65"/>
    </row>
    <row r="133" spans="23:52" ht="53.25" x14ac:dyDescent="0.8">
      <c r="W133" s="64"/>
      <c r="X133" s="65"/>
      <c r="Y133" s="65"/>
      <c r="Z133" s="65"/>
      <c r="AA133" s="65"/>
      <c r="AB133" s="65"/>
      <c r="AC133" s="65"/>
      <c r="AD133" s="66"/>
      <c r="AE133" s="67"/>
      <c r="AG133" s="65"/>
      <c r="AH133" s="65"/>
      <c r="AI133" s="65"/>
      <c r="AJ133" s="65"/>
      <c r="AK133" s="65"/>
      <c r="AL133" s="65"/>
      <c r="AM133" s="65"/>
      <c r="AN133" s="65"/>
      <c r="AO133" s="65"/>
      <c r="AP133" s="68"/>
      <c r="AQ133" s="68"/>
      <c r="AR133" s="68"/>
      <c r="AS133" s="69"/>
      <c r="AT133" s="65"/>
      <c r="AU133" s="70"/>
      <c r="AV133" s="65"/>
      <c r="AW133" s="65"/>
      <c r="AX133" s="65"/>
      <c r="AY133" s="65"/>
      <c r="AZ133" s="65"/>
    </row>
    <row r="134" spans="23:52" ht="53.25" x14ac:dyDescent="0.8">
      <c r="W134" s="64"/>
      <c r="X134" s="65"/>
      <c r="Y134" s="65"/>
      <c r="Z134" s="65"/>
      <c r="AA134" s="65"/>
      <c r="AB134" s="65"/>
      <c r="AC134" s="65"/>
      <c r="AD134" s="66"/>
      <c r="AE134" s="67"/>
      <c r="AG134" s="65"/>
      <c r="AH134" s="65"/>
      <c r="AI134" s="65"/>
      <c r="AJ134" s="65"/>
      <c r="AK134" s="65"/>
      <c r="AL134" s="65"/>
      <c r="AM134" s="65"/>
      <c r="AN134" s="65"/>
      <c r="AO134" s="65"/>
      <c r="AP134" s="68"/>
      <c r="AQ134" s="68"/>
      <c r="AR134" s="68"/>
      <c r="AS134" s="69"/>
      <c r="AT134" s="65"/>
      <c r="AU134" s="70"/>
      <c r="AV134" s="65"/>
      <c r="AW134" s="65"/>
      <c r="AX134" s="65"/>
      <c r="AY134" s="65"/>
      <c r="AZ134" s="65"/>
    </row>
    <row r="135" spans="23:52" ht="53.25" x14ac:dyDescent="0.8">
      <c r="W135" s="64"/>
      <c r="X135" s="65"/>
      <c r="Y135" s="65"/>
      <c r="Z135" s="65"/>
      <c r="AA135" s="65"/>
      <c r="AB135" s="65"/>
      <c r="AC135" s="65"/>
      <c r="AD135" s="66"/>
      <c r="AE135" s="67"/>
      <c r="AG135" s="65"/>
      <c r="AH135" s="65"/>
      <c r="AI135" s="65"/>
      <c r="AJ135" s="65"/>
      <c r="AK135" s="65"/>
      <c r="AL135" s="65"/>
      <c r="AM135" s="65"/>
      <c r="AN135" s="65"/>
      <c r="AO135" s="65"/>
      <c r="AP135" s="68"/>
      <c r="AQ135" s="68"/>
      <c r="AR135" s="68"/>
      <c r="AS135" s="69"/>
      <c r="AT135" s="65"/>
      <c r="AU135" s="70"/>
      <c r="AV135" s="65"/>
      <c r="AW135" s="65"/>
      <c r="AX135" s="65"/>
      <c r="AY135" s="65"/>
      <c r="AZ135" s="65"/>
    </row>
    <row r="136" spans="23:52" ht="53.25" x14ac:dyDescent="0.8">
      <c r="W136" s="64"/>
      <c r="X136" s="65"/>
      <c r="Y136" s="65"/>
      <c r="Z136" s="65"/>
      <c r="AA136" s="65"/>
      <c r="AB136" s="65"/>
      <c r="AC136" s="65"/>
      <c r="AD136" s="66"/>
      <c r="AE136" s="67"/>
      <c r="AG136" s="65"/>
      <c r="AH136" s="65"/>
      <c r="AI136" s="65"/>
      <c r="AJ136" s="65"/>
      <c r="AK136" s="65"/>
      <c r="AL136" s="65"/>
      <c r="AM136" s="65"/>
      <c r="AN136" s="65"/>
      <c r="AO136" s="65"/>
      <c r="AP136" s="68"/>
      <c r="AQ136" s="68"/>
      <c r="AR136" s="68"/>
      <c r="AS136" s="69"/>
      <c r="AT136" s="65"/>
      <c r="AU136" s="70"/>
      <c r="AV136" s="65"/>
      <c r="AW136" s="65"/>
      <c r="AX136" s="65"/>
      <c r="AY136" s="65"/>
      <c r="AZ136" s="65"/>
    </row>
    <row r="137" spans="23:52" ht="53.25" x14ac:dyDescent="0.8">
      <c r="W137" s="64"/>
      <c r="X137" s="65"/>
      <c r="Y137" s="65"/>
      <c r="Z137" s="65"/>
      <c r="AA137" s="65"/>
      <c r="AB137" s="65"/>
      <c r="AC137" s="65"/>
      <c r="AD137" s="66"/>
      <c r="AE137" s="67"/>
      <c r="AG137" s="65"/>
      <c r="AH137" s="65"/>
      <c r="AI137" s="65"/>
      <c r="AJ137" s="65"/>
      <c r="AK137" s="65"/>
      <c r="AL137" s="65"/>
      <c r="AM137" s="65"/>
      <c r="AN137" s="65"/>
      <c r="AO137" s="65"/>
      <c r="AP137" s="68"/>
      <c r="AQ137" s="68"/>
      <c r="AR137" s="68"/>
      <c r="AS137" s="69"/>
      <c r="AT137" s="65"/>
      <c r="AU137" s="70"/>
      <c r="AV137" s="65"/>
      <c r="AW137" s="65"/>
      <c r="AX137" s="65"/>
      <c r="AY137" s="65"/>
      <c r="AZ137" s="65"/>
    </row>
    <row r="138" spans="23:52" ht="53.25" x14ac:dyDescent="0.8">
      <c r="W138" s="64"/>
      <c r="X138" s="65"/>
      <c r="Y138" s="65"/>
      <c r="Z138" s="65"/>
      <c r="AA138" s="65"/>
      <c r="AB138" s="65"/>
      <c r="AC138" s="65"/>
      <c r="AD138" s="66"/>
      <c r="AE138" s="67"/>
      <c r="AG138" s="65"/>
      <c r="AH138" s="65"/>
      <c r="AI138" s="65"/>
      <c r="AJ138" s="65"/>
      <c r="AK138" s="65"/>
      <c r="AL138" s="65"/>
      <c r="AM138" s="65"/>
      <c r="AN138" s="65"/>
      <c r="AO138" s="65"/>
      <c r="AP138" s="68"/>
      <c r="AQ138" s="68"/>
      <c r="AR138" s="68"/>
      <c r="AS138" s="69"/>
      <c r="AT138" s="65"/>
      <c r="AU138" s="70"/>
      <c r="AV138" s="65"/>
      <c r="AW138" s="65"/>
      <c r="AX138" s="65"/>
      <c r="AY138" s="65"/>
      <c r="AZ138" s="65"/>
    </row>
    <row r="139" spans="23:52" ht="53.25" x14ac:dyDescent="0.8">
      <c r="W139" s="64"/>
      <c r="X139" s="65"/>
      <c r="Y139" s="65"/>
      <c r="Z139" s="65"/>
      <c r="AA139" s="65"/>
      <c r="AB139" s="65"/>
      <c r="AC139" s="65"/>
      <c r="AD139" s="66"/>
      <c r="AE139" s="67"/>
      <c r="AG139" s="65"/>
      <c r="AH139" s="65"/>
      <c r="AI139" s="65"/>
      <c r="AJ139" s="65"/>
      <c r="AK139" s="65"/>
      <c r="AL139" s="65"/>
      <c r="AM139" s="65"/>
      <c r="AN139" s="65"/>
      <c r="AO139" s="65"/>
      <c r="AP139" s="68"/>
      <c r="AQ139" s="68"/>
      <c r="AR139" s="68"/>
      <c r="AS139" s="69"/>
      <c r="AT139" s="65"/>
      <c r="AU139" s="70"/>
      <c r="AV139" s="65"/>
      <c r="AW139" s="65"/>
      <c r="AX139" s="65"/>
      <c r="AY139" s="65"/>
      <c r="AZ139" s="65"/>
    </row>
    <row r="140" spans="23:52" ht="53.25" x14ac:dyDescent="0.8">
      <c r="W140" s="64"/>
      <c r="X140" s="65"/>
      <c r="Y140" s="65"/>
      <c r="Z140" s="65"/>
      <c r="AA140" s="65"/>
      <c r="AB140" s="65"/>
      <c r="AC140" s="65"/>
      <c r="AD140" s="66"/>
      <c r="AE140" s="67"/>
      <c r="AG140" s="65"/>
      <c r="AH140" s="65"/>
      <c r="AI140" s="65"/>
      <c r="AJ140" s="65"/>
      <c r="AK140" s="65"/>
      <c r="AL140" s="65"/>
      <c r="AM140" s="65"/>
      <c r="AN140" s="65"/>
      <c r="AO140" s="65"/>
      <c r="AP140" s="68"/>
      <c r="AQ140" s="68"/>
      <c r="AR140" s="68"/>
      <c r="AS140" s="69"/>
      <c r="AT140" s="65"/>
      <c r="AU140" s="70"/>
      <c r="AV140" s="65"/>
      <c r="AW140" s="65"/>
      <c r="AX140" s="65"/>
      <c r="AY140" s="65"/>
      <c r="AZ140" s="65"/>
    </row>
    <row r="156" spans="40:40" ht="32.25" x14ac:dyDescent="0.5">
      <c r="AN156" s="72" t="s">
        <v>51</v>
      </c>
    </row>
    <row r="157" spans="40:40" ht="32.25" x14ac:dyDescent="0.5">
      <c r="AN157" s="72" t="s">
        <v>52</v>
      </c>
    </row>
    <row r="164" spans="95:95" ht="88.5" x14ac:dyDescent="0.25">
      <c r="CQ164" s="73" t="s">
        <v>53</v>
      </c>
    </row>
    <row r="182" spans="23:52" ht="61.5" x14ac:dyDescent="0.9">
      <c r="W182" s="74" t="s">
        <v>54</v>
      </c>
      <c r="X182" s="75"/>
      <c r="Y182" s="75"/>
      <c r="Z182" s="75"/>
      <c r="AA182" s="75"/>
      <c r="AB182" s="75"/>
      <c r="AC182" s="75"/>
      <c r="AD182" s="75"/>
      <c r="AE182" s="75"/>
      <c r="AF182" s="75"/>
      <c r="AG182" s="75"/>
      <c r="AH182" s="75"/>
      <c r="AI182" s="75"/>
      <c r="AJ182" s="75"/>
      <c r="AK182" s="75"/>
      <c r="AL182" s="75"/>
      <c r="AM182" s="75"/>
      <c r="AN182" s="75"/>
      <c r="AO182" s="75"/>
      <c r="AP182" s="75"/>
      <c r="AQ182" s="75"/>
      <c r="AR182" s="75"/>
      <c r="AS182" s="75"/>
      <c r="AT182" s="75"/>
      <c r="AU182" s="75"/>
      <c r="AV182" s="75"/>
      <c r="AW182" s="75"/>
      <c r="AX182" s="75"/>
      <c r="AY182" s="75"/>
      <c r="AZ182" s="75"/>
    </row>
    <row r="183" spans="23:52" ht="33.75" x14ac:dyDescent="0.5">
      <c r="W183" s="65"/>
      <c r="X183" s="65"/>
      <c r="Y183" s="65"/>
      <c r="Z183" s="65"/>
      <c r="AA183" s="65"/>
      <c r="AB183" s="65"/>
      <c r="AC183" s="65"/>
      <c r="AD183" s="65"/>
      <c r="AE183" s="65"/>
      <c r="AF183" s="65"/>
      <c r="AG183" s="65"/>
      <c r="AH183" s="65"/>
      <c r="AI183" s="65"/>
      <c r="AJ183" s="65"/>
      <c r="AK183" s="65"/>
      <c r="AL183" s="65"/>
      <c r="AM183" s="65"/>
      <c r="AN183" s="65"/>
      <c r="AO183" s="65"/>
      <c r="AP183" s="65"/>
      <c r="AQ183" s="65"/>
      <c r="AR183" s="65"/>
      <c r="AS183" s="65"/>
      <c r="AT183" s="65"/>
      <c r="AU183" s="65"/>
      <c r="AV183" s="65"/>
      <c r="AW183" s="65"/>
      <c r="AX183" s="65"/>
      <c r="AY183" s="65"/>
      <c r="AZ183" s="65"/>
    </row>
    <row r="184" spans="23:52" ht="55.5" thickBot="1" x14ac:dyDescent="0.85">
      <c r="W184" s="76"/>
      <c r="X184" s="77"/>
      <c r="Y184" s="77"/>
      <c r="Z184" s="77"/>
      <c r="AA184" s="77"/>
      <c r="AB184" s="77"/>
      <c r="AC184" s="77"/>
      <c r="AD184" s="78"/>
      <c r="AE184" s="79" t="s">
        <v>55</v>
      </c>
      <c r="AG184" s="65"/>
      <c r="AH184" s="65"/>
      <c r="AI184" s="65"/>
      <c r="AJ184" s="65"/>
      <c r="AK184" s="65"/>
      <c r="AL184" s="65"/>
      <c r="AM184" s="65"/>
      <c r="AN184" s="65"/>
      <c r="AO184" s="65"/>
      <c r="AP184" s="80" t="s">
        <v>56</v>
      </c>
      <c r="AQ184" s="80"/>
      <c r="AR184" s="80"/>
      <c r="AS184" s="81"/>
      <c r="AT184" s="77"/>
      <c r="AU184" s="77"/>
      <c r="AV184" s="77"/>
      <c r="AW184" s="77"/>
      <c r="AX184" s="77"/>
      <c r="AY184" s="77"/>
      <c r="AZ184" s="77"/>
    </row>
    <row r="185" spans="23:52" ht="54.75" thickTop="1" thickBot="1" x14ac:dyDescent="0.85">
      <c r="W185" s="82"/>
      <c r="X185" s="83"/>
      <c r="Y185" s="83"/>
      <c r="Z185" s="83"/>
      <c r="AA185" s="83"/>
      <c r="AB185" s="83"/>
      <c r="AC185" s="83"/>
      <c r="AD185" s="84"/>
      <c r="AE185" s="85" t="s">
        <v>57</v>
      </c>
      <c r="AG185" s="65"/>
      <c r="AH185" s="65"/>
      <c r="AI185" s="65"/>
      <c r="AJ185" s="65"/>
      <c r="AK185" s="65"/>
      <c r="AL185" s="65"/>
      <c r="AM185" s="65"/>
      <c r="AN185" s="65"/>
      <c r="AO185" s="65"/>
      <c r="AP185" s="86" t="s">
        <v>58</v>
      </c>
      <c r="AQ185" s="86"/>
      <c r="AR185" s="86"/>
      <c r="AS185" s="87"/>
      <c r="AT185" s="83"/>
      <c r="AU185" s="83"/>
      <c r="AV185" s="83"/>
      <c r="AW185" s="83"/>
      <c r="AX185" s="83"/>
      <c r="AY185" s="83"/>
      <c r="AZ185" s="83"/>
    </row>
    <row r="186" spans="23:52" ht="54.75" thickTop="1" thickBot="1" x14ac:dyDescent="0.85">
      <c r="W186" s="82"/>
      <c r="X186" s="83"/>
      <c r="Y186" s="83"/>
      <c r="Z186" s="83"/>
      <c r="AA186" s="83"/>
      <c r="AB186" s="83"/>
      <c r="AC186" s="83"/>
      <c r="AD186" s="84"/>
      <c r="AE186" s="85" t="s">
        <v>59</v>
      </c>
      <c r="AG186" s="65"/>
      <c r="AH186" s="65"/>
      <c r="AI186" s="65"/>
      <c r="AJ186" s="65"/>
      <c r="AK186" s="65"/>
      <c r="AL186" s="65"/>
      <c r="AM186" s="65"/>
      <c r="AN186" s="65"/>
      <c r="AO186" s="65"/>
      <c r="AP186" s="86" t="s">
        <v>60</v>
      </c>
      <c r="AQ186" s="86"/>
      <c r="AR186" s="86"/>
      <c r="AS186" s="87"/>
      <c r="AT186" s="83"/>
      <c r="AU186" s="83"/>
      <c r="AV186" s="83"/>
      <c r="AW186" s="83"/>
      <c r="AX186" s="83"/>
      <c r="AY186" s="83"/>
      <c r="AZ186" s="83"/>
    </row>
    <row r="187" spans="23:52" ht="54.75" thickTop="1" thickBot="1" x14ac:dyDescent="0.85">
      <c r="W187" s="82"/>
      <c r="X187" s="83"/>
      <c r="Y187" s="83"/>
      <c r="Z187" s="83"/>
      <c r="AA187" s="83"/>
      <c r="AB187" s="83"/>
      <c r="AC187" s="83"/>
      <c r="AD187" s="84"/>
      <c r="AE187" s="85" t="s">
        <v>61</v>
      </c>
      <c r="AG187" s="65"/>
      <c r="AH187" s="65"/>
      <c r="AI187" s="65"/>
      <c r="AJ187" s="65"/>
      <c r="AK187" s="65"/>
      <c r="AL187" s="65"/>
      <c r="AM187" s="65"/>
      <c r="AN187" s="65"/>
      <c r="AO187" s="65"/>
      <c r="AP187" s="86" t="s">
        <v>62</v>
      </c>
      <c r="AQ187" s="86"/>
      <c r="AR187" s="86"/>
      <c r="AS187" s="87"/>
      <c r="AT187" s="83"/>
      <c r="AU187" s="83"/>
      <c r="AV187" s="83"/>
      <c r="AW187" s="83"/>
      <c r="AX187" s="83"/>
      <c r="AY187" s="83"/>
      <c r="AZ187" s="83"/>
    </row>
    <row r="188" spans="23:52" ht="54.75" thickTop="1" thickBot="1" x14ac:dyDescent="0.85">
      <c r="W188" s="82"/>
      <c r="X188" s="83"/>
      <c r="Y188" s="83"/>
      <c r="Z188" s="83"/>
      <c r="AA188" s="83"/>
      <c r="AB188" s="83"/>
      <c r="AC188" s="83"/>
      <c r="AD188" s="84"/>
      <c r="AE188" s="85" t="s">
        <v>63</v>
      </c>
      <c r="AG188" s="65"/>
      <c r="AH188" s="65"/>
      <c r="AI188" s="65"/>
      <c r="AJ188" s="65"/>
      <c r="AK188" s="65"/>
      <c r="AL188" s="65"/>
      <c r="AM188" s="65"/>
      <c r="AN188" s="65"/>
      <c r="AO188" s="65"/>
      <c r="AP188" s="86" t="s">
        <v>64</v>
      </c>
      <c r="AQ188" s="86"/>
      <c r="AR188" s="86"/>
      <c r="AS188" s="87"/>
      <c r="AT188" s="83"/>
      <c r="AU188" s="88" t="s">
        <v>65</v>
      </c>
      <c r="AV188" s="83"/>
      <c r="AW188" s="83"/>
      <c r="AX188" s="83"/>
      <c r="AY188" s="83"/>
      <c r="AZ188" s="83"/>
    </row>
    <row r="189" spans="23:52" ht="34.5" thickTop="1" x14ac:dyDescent="0.5">
      <c r="W189" s="65"/>
      <c r="X189" s="65"/>
      <c r="Y189" s="65"/>
      <c r="Z189" s="65"/>
      <c r="AA189" s="65"/>
      <c r="AB189" s="65"/>
      <c r="AC189" s="65"/>
      <c r="AD189" s="65"/>
      <c r="AE189" s="65"/>
      <c r="AF189" s="65"/>
      <c r="AG189" s="65"/>
      <c r="AH189" s="65"/>
      <c r="AI189" s="65"/>
      <c r="AJ189" s="65"/>
      <c r="AK189" s="65"/>
      <c r="AL189" s="65"/>
      <c r="AM189" s="65"/>
      <c r="AN189" s="65"/>
      <c r="AO189" s="65"/>
      <c r="AP189" s="65"/>
      <c r="AQ189" s="65"/>
      <c r="AR189" s="65"/>
      <c r="AS189" s="65"/>
      <c r="AT189" s="65"/>
      <c r="AU189" s="65"/>
      <c r="AV189" s="65"/>
      <c r="AW189" s="65"/>
      <c r="AX189" s="65"/>
      <c r="AY189" s="65"/>
      <c r="AZ189" s="65"/>
    </row>
    <row r="190" spans="23:52" ht="33.75" x14ac:dyDescent="0.5">
      <c r="W190" s="65"/>
      <c r="X190" s="65"/>
      <c r="Y190" s="65"/>
      <c r="Z190" s="65"/>
      <c r="AA190" s="65"/>
      <c r="AB190" s="65"/>
      <c r="AC190" s="65"/>
      <c r="AD190" s="65"/>
      <c r="AE190" s="65"/>
      <c r="AF190" s="65"/>
      <c r="AG190" s="65"/>
      <c r="AH190" s="65"/>
      <c r="AI190" s="65"/>
      <c r="AJ190" s="65"/>
      <c r="AK190" s="65"/>
      <c r="AL190" s="65"/>
      <c r="AM190" s="65"/>
      <c r="AN190" s="65"/>
      <c r="AO190" s="65"/>
      <c r="AP190" s="65"/>
      <c r="AQ190" s="65"/>
      <c r="AR190" s="65"/>
      <c r="AS190" s="65"/>
      <c r="AT190" s="65"/>
      <c r="AU190" s="65"/>
      <c r="AV190" s="65"/>
      <c r="AW190" s="65"/>
      <c r="AX190" s="65"/>
      <c r="AY190" s="65"/>
      <c r="AZ190" s="65"/>
    </row>
    <row r="212" spans="23:68" s="89" customFormat="1" x14ac:dyDescent="0.25">
      <c r="W212"/>
      <c r="X212"/>
      <c r="Y212"/>
      <c r="Z212"/>
      <c r="AA212"/>
      <c r="AB212"/>
      <c r="AC212"/>
      <c r="AD212"/>
    </row>
    <row r="213" spans="23:68" s="89" customFormat="1" x14ac:dyDescent="0.25">
      <c r="X213"/>
      <c r="Y213"/>
      <c r="Z213"/>
      <c r="AA213"/>
      <c r="AB213"/>
      <c r="AC213"/>
      <c r="AD213"/>
    </row>
    <row r="214" spans="23:68" s="89" customFormat="1" x14ac:dyDescent="0.25">
      <c r="X214"/>
      <c r="Y214"/>
      <c r="Z214"/>
      <c r="AA214"/>
      <c r="AB214"/>
      <c r="AC214"/>
      <c r="AD214"/>
    </row>
    <row r="215" spans="23:68" s="89" customFormat="1" x14ac:dyDescent="0.25">
      <c r="X215"/>
      <c r="Y215"/>
      <c r="Z215"/>
      <c r="AA215"/>
      <c r="AB215"/>
      <c r="AC215"/>
      <c r="AD215"/>
    </row>
    <row r="216" spans="23:68" s="89" customFormat="1" x14ac:dyDescent="0.25">
      <c r="X216"/>
      <c r="Y216"/>
      <c r="Z216"/>
      <c r="AA216"/>
      <c r="AB216"/>
      <c r="AC216"/>
      <c r="AD216"/>
      <c r="BH216"/>
      <c r="BI216"/>
      <c r="BJ216"/>
      <c r="BK216"/>
      <c r="BL216"/>
      <c r="BM216"/>
      <c r="BN216"/>
      <c r="BO216"/>
      <c r="BP216"/>
    </row>
    <row r="217" spans="23:68" s="89" customFormat="1" x14ac:dyDescent="0.25">
      <c r="X217"/>
      <c r="Y217"/>
      <c r="Z217"/>
      <c r="AA217"/>
      <c r="AB217"/>
      <c r="AC217"/>
      <c r="AD217"/>
      <c r="BH217"/>
      <c r="BI217"/>
      <c r="BJ217"/>
      <c r="BK217"/>
      <c r="BL217"/>
      <c r="BM217"/>
      <c r="BN217"/>
      <c r="BO217"/>
      <c r="BP217"/>
    </row>
    <row r="218" spans="23:68" ht="15.75" thickBot="1" x14ac:dyDescent="0.3"/>
    <row r="219" spans="23:68" ht="34.5" thickBot="1" x14ac:dyDescent="0.55000000000000004">
      <c r="AH219" s="90"/>
      <c r="AI219" s="91"/>
      <c r="AJ219" s="91"/>
      <c r="AK219" s="91"/>
      <c r="AL219" s="91"/>
      <c r="AM219" s="91"/>
      <c r="AN219" s="91"/>
      <c r="AO219" s="92"/>
    </row>
    <row r="226" spans="14:89" x14ac:dyDescent="0.25">
      <c r="N226" t="s">
        <v>66</v>
      </c>
      <c r="CJ226" t="s">
        <v>66</v>
      </c>
      <c r="CK226" s="93">
        <f>COUNTIFS(U1:U35,#REF!)</f>
        <v>0</v>
      </c>
    </row>
  </sheetData>
  <mergeCells count="3">
    <mergeCell ref="S34:BO56"/>
    <mergeCell ref="AC98:AK100"/>
    <mergeCell ref="T110:BN110"/>
  </mergeCells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A6475F-4478-418C-90FA-B2441DD0FDB9}">
  <sheetPr>
    <tabColor rgb="FFFFFF00"/>
  </sheetPr>
  <dimension ref="A1:CQ226"/>
  <sheetViews>
    <sheetView showGridLines="0" topLeftCell="A26" zoomScale="25" zoomScaleNormal="25" workbookViewId="0">
      <selection activeCell="BU32" sqref="BU32"/>
    </sheetView>
  </sheetViews>
  <sheetFormatPr defaultRowHeight="15" x14ac:dyDescent="0.25"/>
  <cols>
    <col min="13" max="13" width="9.140625" customWidth="1"/>
    <col min="19" max="19" width="36" customWidth="1"/>
    <col min="23" max="23" width="12.85546875" customWidth="1"/>
    <col min="27" max="27" width="12.140625" bestFit="1" customWidth="1"/>
    <col min="28" max="30" width="10.85546875" bestFit="1" customWidth="1"/>
    <col min="31" max="31" width="11.140625" bestFit="1" customWidth="1"/>
    <col min="35" max="35" width="11.85546875" bestFit="1" customWidth="1"/>
    <col min="36" max="36" width="11.5703125" customWidth="1"/>
    <col min="37" max="37" width="21.28515625" bestFit="1" customWidth="1"/>
    <col min="38" max="38" width="23.140625" customWidth="1"/>
    <col min="39" max="40" width="19" bestFit="1" customWidth="1"/>
    <col min="41" max="41" width="18" bestFit="1" customWidth="1"/>
    <col min="42" max="42" width="6" customWidth="1"/>
    <col min="43" max="43" width="15" bestFit="1" customWidth="1"/>
    <col min="95" max="95" width="60.5703125" bestFit="1" customWidth="1"/>
  </cols>
  <sheetData>
    <row r="1" spans="1:1" x14ac:dyDescent="0.25">
      <c r="A1" s="58"/>
    </row>
    <row r="19" spans="20:66" x14ac:dyDescent="0.25">
      <c r="T19" s="59"/>
      <c r="U19" s="59"/>
      <c r="V19" s="59"/>
      <c r="W19" s="59"/>
      <c r="X19" s="59"/>
      <c r="Y19" s="59"/>
      <c r="Z19" s="59"/>
      <c r="AA19" s="59"/>
      <c r="AB19" s="59"/>
      <c r="AC19" s="59"/>
      <c r="AD19" s="59"/>
      <c r="AE19" s="59"/>
      <c r="AF19" s="59"/>
      <c r="AG19" s="59"/>
      <c r="AH19" s="59"/>
      <c r="AI19" s="59"/>
      <c r="AJ19" s="59"/>
      <c r="AK19" s="59"/>
      <c r="AL19" s="59"/>
      <c r="AM19" s="59"/>
      <c r="AN19" s="59"/>
      <c r="AO19" s="59"/>
      <c r="AP19" s="59"/>
      <c r="AQ19" s="59"/>
      <c r="AR19" s="59"/>
      <c r="AS19" s="59"/>
      <c r="AT19" s="59"/>
      <c r="AU19" s="59"/>
      <c r="AV19" s="59"/>
      <c r="AW19" s="59"/>
      <c r="AX19" s="59"/>
      <c r="AY19" s="59"/>
      <c r="AZ19" s="59"/>
      <c r="BA19" s="59"/>
      <c r="BB19" s="59"/>
      <c r="BC19" s="59"/>
      <c r="BD19" s="59"/>
      <c r="BE19" s="59"/>
      <c r="BF19" s="59"/>
      <c r="BG19" s="59"/>
      <c r="BH19" s="59"/>
      <c r="BI19" s="59"/>
      <c r="BJ19" s="59"/>
      <c r="BK19" s="59"/>
      <c r="BL19" s="59"/>
      <c r="BM19" s="59"/>
      <c r="BN19" s="59"/>
    </row>
    <row r="20" spans="20:66" x14ac:dyDescent="0.25">
      <c r="T20" s="59"/>
      <c r="U20" s="59"/>
      <c r="V20" s="59"/>
      <c r="W20" s="59"/>
      <c r="X20" s="59"/>
      <c r="Y20" s="59"/>
      <c r="Z20" s="59"/>
      <c r="AA20" s="59"/>
      <c r="AB20" s="59"/>
      <c r="AC20" s="59"/>
      <c r="AD20" s="59"/>
      <c r="AE20" s="59"/>
      <c r="AF20" s="59"/>
      <c r="AG20" s="59"/>
      <c r="AH20" s="59"/>
      <c r="AI20" s="59"/>
      <c r="AJ20" s="59"/>
      <c r="AK20" s="59"/>
      <c r="AL20" s="59"/>
      <c r="AM20" s="59"/>
      <c r="AN20" s="59"/>
      <c r="AO20" s="59"/>
      <c r="AP20" s="59"/>
      <c r="AQ20" s="59"/>
      <c r="AR20" s="59"/>
      <c r="AS20" s="59"/>
      <c r="AT20" s="59"/>
      <c r="AU20" s="59"/>
      <c r="AV20" s="59"/>
      <c r="AW20" s="59"/>
      <c r="AX20" s="59"/>
      <c r="AY20" s="59"/>
      <c r="AZ20" s="59"/>
      <c r="BA20" s="59"/>
      <c r="BB20" s="59"/>
      <c r="BC20" s="59"/>
      <c r="BD20" s="59"/>
      <c r="BE20" s="59"/>
      <c r="BF20" s="59"/>
      <c r="BG20" s="59"/>
      <c r="BH20" s="59"/>
      <c r="BI20" s="59"/>
      <c r="BJ20" s="59"/>
      <c r="BK20" s="59"/>
      <c r="BL20" s="59"/>
      <c r="BM20" s="59"/>
      <c r="BN20" s="59"/>
    </row>
    <row r="21" spans="20:66" x14ac:dyDescent="0.25">
      <c r="T21" s="59"/>
      <c r="U21" s="59"/>
      <c r="V21" s="59"/>
      <c r="W21" s="59"/>
      <c r="X21" s="59"/>
      <c r="Y21" s="59"/>
      <c r="Z21" s="59"/>
      <c r="AA21" s="59"/>
      <c r="AB21" s="59"/>
      <c r="AC21" s="59"/>
      <c r="AD21" s="59"/>
      <c r="AE21" s="59"/>
      <c r="AF21" s="59"/>
      <c r="AG21" s="59"/>
      <c r="AH21" s="59"/>
      <c r="AI21" s="59"/>
      <c r="AJ21" s="59"/>
      <c r="AK21" s="59"/>
      <c r="AL21" s="59"/>
      <c r="AM21" s="59"/>
      <c r="AN21" s="59"/>
      <c r="AO21" s="59"/>
      <c r="AP21" s="59"/>
      <c r="AQ21" s="59"/>
      <c r="AR21" s="59"/>
      <c r="AS21" s="59"/>
      <c r="AT21" s="59"/>
      <c r="AU21" s="59"/>
      <c r="AV21" s="59"/>
      <c r="AW21" s="59"/>
      <c r="AX21" s="59"/>
      <c r="AY21" s="59"/>
      <c r="AZ21" s="59"/>
      <c r="BA21" s="59"/>
      <c r="BB21" s="59"/>
      <c r="BC21" s="59"/>
      <c r="BD21" s="59"/>
      <c r="BE21" s="59"/>
      <c r="BF21" s="59"/>
      <c r="BG21" s="59"/>
      <c r="BH21" s="59"/>
      <c r="BI21" s="59"/>
      <c r="BJ21" s="59"/>
      <c r="BK21" s="59"/>
      <c r="BL21" s="59"/>
      <c r="BM21" s="59"/>
      <c r="BN21" s="59"/>
    </row>
    <row r="22" spans="20:66" x14ac:dyDescent="0.25">
      <c r="T22" s="59"/>
      <c r="U22" s="59"/>
      <c r="V22" s="59"/>
      <c r="W22" s="59"/>
      <c r="X22" s="59"/>
      <c r="Y22" s="59"/>
      <c r="Z22" s="59"/>
      <c r="AA22" s="59"/>
      <c r="AB22" s="59"/>
      <c r="AC22" s="59"/>
      <c r="AD22" s="59"/>
      <c r="AE22" s="59"/>
      <c r="AF22" s="59"/>
      <c r="AG22" s="59"/>
      <c r="AH22" s="59"/>
      <c r="AI22" s="59"/>
      <c r="AJ22" s="59"/>
      <c r="AK22" s="59"/>
      <c r="AL22" s="59"/>
      <c r="AM22" s="59"/>
      <c r="AN22" s="59"/>
      <c r="AO22" s="59"/>
      <c r="AP22" s="59"/>
      <c r="AQ22" s="59"/>
      <c r="AR22" s="59"/>
      <c r="AS22" s="59"/>
      <c r="AT22" s="59"/>
      <c r="AU22" s="59"/>
      <c r="AV22" s="59"/>
      <c r="AW22" s="59"/>
      <c r="AX22" s="59"/>
      <c r="AY22" s="59"/>
      <c r="AZ22" s="59"/>
      <c r="BA22" s="59"/>
      <c r="BB22" s="59"/>
      <c r="BC22" s="59"/>
      <c r="BD22" s="59"/>
      <c r="BE22" s="59"/>
      <c r="BF22" s="59"/>
      <c r="BG22" s="59"/>
      <c r="BH22" s="59"/>
      <c r="BI22" s="59"/>
      <c r="BJ22" s="59"/>
      <c r="BK22" s="59"/>
      <c r="BL22" s="59"/>
      <c r="BM22" s="59"/>
      <c r="BN22" s="59"/>
    </row>
    <row r="23" spans="20:66" x14ac:dyDescent="0.25">
      <c r="T23" s="59"/>
      <c r="U23" s="59"/>
      <c r="V23" s="59"/>
      <c r="W23" s="59"/>
      <c r="X23" s="59"/>
      <c r="Y23" s="59"/>
      <c r="Z23" s="59"/>
      <c r="AA23" s="59"/>
      <c r="AB23" s="59"/>
      <c r="AC23" s="59"/>
      <c r="AD23" s="59"/>
      <c r="AE23" s="59"/>
      <c r="AF23" s="59"/>
      <c r="AG23" s="59"/>
      <c r="AH23" s="59"/>
      <c r="AI23" s="59"/>
      <c r="AJ23" s="59"/>
      <c r="AK23" s="59"/>
      <c r="AL23" s="59"/>
      <c r="AM23" s="59"/>
      <c r="AN23" s="59"/>
      <c r="AO23" s="59"/>
      <c r="AP23" s="59"/>
      <c r="AQ23" s="59"/>
      <c r="AR23" s="59"/>
      <c r="AS23" s="59"/>
      <c r="AT23" s="59"/>
      <c r="AU23" s="59"/>
      <c r="AV23" s="59"/>
      <c r="AW23" s="59"/>
      <c r="AX23" s="59"/>
      <c r="AY23" s="59"/>
      <c r="AZ23" s="59"/>
      <c r="BA23" s="59"/>
      <c r="BB23" s="59"/>
      <c r="BC23" s="59"/>
      <c r="BD23" s="59"/>
      <c r="BE23" s="59"/>
      <c r="BF23" s="59"/>
      <c r="BG23" s="59"/>
      <c r="BH23" s="59"/>
      <c r="BI23" s="59"/>
      <c r="BJ23" s="59"/>
      <c r="BK23" s="59"/>
      <c r="BL23" s="59"/>
      <c r="BM23" s="59"/>
      <c r="BN23" s="59"/>
    </row>
    <row r="24" spans="20:66" x14ac:dyDescent="0.25">
      <c r="T24" s="59"/>
      <c r="U24" s="59"/>
      <c r="V24" s="59"/>
      <c r="W24" s="59"/>
      <c r="X24" s="59"/>
      <c r="Y24" s="59"/>
      <c r="Z24" s="59"/>
      <c r="AA24" s="59"/>
      <c r="AB24" s="59"/>
      <c r="AC24" s="59"/>
      <c r="AD24" s="59"/>
      <c r="AE24" s="59"/>
      <c r="AF24" s="59"/>
      <c r="AG24" s="59"/>
      <c r="AH24" s="59"/>
      <c r="AI24" s="59"/>
      <c r="AJ24" s="59"/>
      <c r="AK24" s="59"/>
      <c r="AL24" s="59"/>
      <c r="AM24" s="59"/>
      <c r="AN24" s="59"/>
      <c r="AO24" s="59"/>
      <c r="AP24" s="59"/>
      <c r="AQ24" s="59"/>
      <c r="AR24" s="59"/>
      <c r="AS24" s="59"/>
      <c r="AT24" s="59"/>
      <c r="AU24" s="59"/>
      <c r="AV24" s="59"/>
      <c r="AW24" s="59"/>
      <c r="AX24" s="59"/>
      <c r="AY24" s="59"/>
      <c r="AZ24" s="59"/>
      <c r="BA24" s="59"/>
      <c r="BB24" s="59"/>
      <c r="BC24" s="59"/>
      <c r="BD24" s="59"/>
      <c r="BE24" s="59"/>
      <c r="BF24" s="59"/>
      <c r="BG24" s="59"/>
      <c r="BH24" s="59"/>
      <c r="BI24" s="59"/>
      <c r="BJ24" s="59"/>
      <c r="BK24" s="59"/>
      <c r="BL24" s="59"/>
      <c r="BM24" s="59"/>
      <c r="BN24" s="59"/>
    </row>
    <row r="25" spans="20:66" x14ac:dyDescent="0.25">
      <c r="T25" s="59"/>
      <c r="U25" s="59"/>
      <c r="V25" s="59"/>
      <c r="W25" s="59"/>
      <c r="X25" s="59"/>
      <c r="Y25" s="59"/>
      <c r="Z25" s="59"/>
      <c r="AA25" s="59"/>
      <c r="AB25" s="59"/>
      <c r="AC25" s="59"/>
      <c r="AD25" s="59"/>
      <c r="AE25" s="59"/>
      <c r="AF25" s="59"/>
      <c r="AG25" s="59"/>
      <c r="AH25" s="59"/>
      <c r="AI25" s="59"/>
      <c r="AJ25" s="59"/>
      <c r="AK25" s="59"/>
      <c r="AL25" s="59"/>
      <c r="AM25" s="59"/>
      <c r="AN25" s="59"/>
      <c r="AO25" s="59"/>
      <c r="AP25" s="59"/>
      <c r="AQ25" s="59"/>
      <c r="AR25" s="59"/>
      <c r="AS25" s="59"/>
      <c r="AT25" s="59"/>
      <c r="AU25" s="59"/>
      <c r="AV25" s="59"/>
      <c r="AW25" s="59"/>
      <c r="AX25" s="59"/>
      <c r="AY25" s="59"/>
      <c r="AZ25" s="59"/>
      <c r="BA25" s="59"/>
      <c r="BB25" s="59"/>
      <c r="BC25" s="59"/>
      <c r="BD25" s="59"/>
      <c r="BE25" s="59"/>
      <c r="BF25" s="59"/>
      <c r="BG25" s="59"/>
      <c r="BH25" s="59"/>
      <c r="BI25" s="59"/>
      <c r="BJ25" s="59"/>
      <c r="BK25" s="59"/>
      <c r="BL25" s="59"/>
      <c r="BM25" s="59"/>
      <c r="BN25" s="59"/>
    </row>
    <row r="26" spans="20:66" x14ac:dyDescent="0.25">
      <c r="T26" s="59"/>
      <c r="U26" s="59"/>
      <c r="V26" s="59"/>
      <c r="W26" s="59"/>
      <c r="X26" s="59"/>
      <c r="Y26" s="59"/>
      <c r="Z26" s="59"/>
      <c r="AA26" s="59"/>
      <c r="AB26" s="59"/>
      <c r="AC26" s="59"/>
      <c r="AD26" s="59"/>
      <c r="AE26" s="59"/>
      <c r="AF26" s="59"/>
      <c r="AG26" s="59"/>
      <c r="AH26" s="59"/>
      <c r="AI26" s="59"/>
      <c r="AJ26" s="59"/>
      <c r="AK26" s="59"/>
      <c r="AL26" s="59"/>
      <c r="AM26" s="59"/>
      <c r="AN26" s="59"/>
      <c r="AO26" s="59"/>
      <c r="AP26" s="59"/>
      <c r="AQ26" s="59"/>
      <c r="AR26" s="59"/>
      <c r="AS26" s="59"/>
      <c r="AT26" s="59"/>
      <c r="AU26" s="59"/>
      <c r="AV26" s="59"/>
      <c r="AW26" s="59"/>
      <c r="AX26" s="59"/>
      <c r="AY26" s="59"/>
      <c r="AZ26" s="59"/>
      <c r="BA26" s="59"/>
      <c r="BB26" s="59"/>
      <c r="BC26" s="59"/>
      <c r="BD26" s="59"/>
      <c r="BE26" s="59"/>
      <c r="BF26" s="59"/>
      <c r="BG26" s="59"/>
      <c r="BH26" s="59"/>
      <c r="BI26" s="59"/>
      <c r="BJ26" s="59"/>
      <c r="BK26" s="59"/>
      <c r="BL26" s="59"/>
      <c r="BM26" s="59"/>
      <c r="BN26" s="59"/>
    </row>
    <row r="27" spans="20:66" x14ac:dyDescent="0.25">
      <c r="T27" s="59"/>
      <c r="U27" s="59"/>
      <c r="V27" s="59"/>
      <c r="W27" s="59"/>
      <c r="X27" s="59"/>
      <c r="Y27" s="59"/>
      <c r="Z27" s="59"/>
      <c r="AA27" s="59"/>
      <c r="AB27" s="59"/>
      <c r="AC27" s="59"/>
      <c r="AD27" s="59"/>
      <c r="AE27" s="59"/>
      <c r="AF27" s="59"/>
      <c r="AG27" s="59"/>
      <c r="AH27" s="59"/>
      <c r="AI27" s="59"/>
      <c r="AJ27" s="59"/>
      <c r="AK27" s="59"/>
      <c r="AL27" s="59"/>
      <c r="AM27" s="59"/>
      <c r="AN27" s="59"/>
      <c r="AO27" s="59"/>
      <c r="AP27" s="59"/>
      <c r="AQ27" s="59"/>
      <c r="AR27" s="59"/>
      <c r="AS27" s="59"/>
      <c r="AT27" s="59"/>
      <c r="AU27" s="59"/>
      <c r="AV27" s="59"/>
      <c r="AW27" s="59"/>
      <c r="AX27" s="59"/>
      <c r="AY27" s="59"/>
      <c r="AZ27" s="59"/>
      <c r="BA27" s="59"/>
      <c r="BB27" s="59"/>
      <c r="BC27" s="59"/>
      <c r="BD27" s="59"/>
      <c r="BE27" s="59"/>
      <c r="BF27" s="59"/>
      <c r="BG27" s="59"/>
      <c r="BH27" s="59"/>
      <c r="BI27" s="59"/>
      <c r="BJ27" s="59"/>
      <c r="BK27" s="59"/>
      <c r="BL27" s="59"/>
      <c r="BM27" s="59"/>
      <c r="BN27" s="59"/>
    </row>
    <row r="28" spans="20:66" x14ac:dyDescent="0.25">
      <c r="T28" s="59"/>
      <c r="U28" s="59"/>
      <c r="V28" s="59"/>
      <c r="W28" s="59"/>
      <c r="X28" s="59"/>
      <c r="Y28" s="59"/>
      <c r="Z28" s="59"/>
      <c r="AA28" s="59"/>
      <c r="AB28" s="59"/>
      <c r="AC28" s="59"/>
      <c r="AD28" s="59"/>
      <c r="AE28" s="59"/>
      <c r="AF28" s="59"/>
      <c r="AG28" s="59"/>
      <c r="AH28" s="59"/>
      <c r="AI28" s="59"/>
      <c r="AJ28" s="59"/>
      <c r="AK28" s="59"/>
      <c r="AL28" s="59"/>
      <c r="AM28" s="59"/>
      <c r="AN28" s="59"/>
      <c r="AO28" s="59"/>
      <c r="AP28" s="59"/>
      <c r="AQ28" s="59"/>
      <c r="AR28" s="59"/>
      <c r="AS28" s="59"/>
      <c r="AT28" s="59"/>
      <c r="AU28" s="59"/>
      <c r="AV28" s="59"/>
      <c r="AW28" s="59"/>
      <c r="AX28" s="59"/>
      <c r="AY28" s="59"/>
      <c r="AZ28" s="59"/>
      <c r="BA28" s="59"/>
      <c r="BB28" s="59"/>
      <c r="BC28" s="59"/>
      <c r="BD28" s="59"/>
      <c r="BE28" s="59"/>
      <c r="BF28" s="59"/>
      <c r="BG28" s="59"/>
      <c r="BH28" s="59"/>
      <c r="BI28" s="59"/>
      <c r="BJ28" s="59"/>
      <c r="BK28" s="59"/>
      <c r="BL28" s="59"/>
      <c r="BM28" s="59"/>
      <c r="BN28" s="59"/>
    </row>
    <row r="29" spans="20:66" x14ac:dyDescent="0.25">
      <c r="T29" s="59"/>
      <c r="U29" s="59"/>
      <c r="V29" s="59"/>
      <c r="W29" s="59"/>
      <c r="X29" s="59"/>
      <c r="Y29" s="59"/>
      <c r="Z29" s="59"/>
      <c r="AA29" s="59"/>
      <c r="AB29" s="59"/>
      <c r="AC29" s="59"/>
      <c r="AD29" s="59"/>
      <c r="AE29" s="59"/>
      <c r="AF29" s="59"/>
      <c r="AG29" s="59"/>
      <c r="AH29" s="59"/>
      <c r="AI29" s="59"/>
      <c r="AJ29" s="59"/>
      <c r="AK29" s="59"/>
      <c r="AL29" s="59"/>
      <c r="AM29" s="59"/>
      <c r="AN29" s="59"/>
      <c r="AO29" s="59"/>
      <c r="AP29" s="59"/>
      <c r="AQ29" s="59"/>
      <c r="AR29" s="59"/>
      <c r="AS29" s="59"/>
      <c r="AT29" s="59"/>
      <c r="AU29" s="59"/>
      <c r="AV29" s="59"/>
      <c r="AW29" s="59"/>
      <c r="AX29" s="59"/>
      <c r="AY29" s="59"/>
      <c r="AZ29" s="59"/>
      <c r="BA29" s="59"/>
      <c r="BB29" s="59"/>
      <c r="BC29" s="59"/>
      <c r="BD29" s="59"/>
      <c r="BE29" s="59"/>
      <c r="BF29" s="59"/>
      <c r="BG29" s="59"/>
      <c r="BH29" s="59"/>
      <c r="BI29" s="59"/>
      <c r="BJ29" s="59"/>
      <c r="BK29" s="59"/>
      <c r="BL29" s="59"/>
      <c r="BM29" s="59"/>
      <c r="BN29" s="59"/>
    </row>
    <row r="30" spans="20:66" x14ac:dyDescent="0.25">
      <c r="T30" s="59"/>
      <c r="U30" s="59"/>
      <c r="V30" s="59"/>
      <c r="W30" s="59"/>
      <c r="X30" s="59"/>
      <c r="Y30" s="59"/>
      <c r="Z30" s="59"/>
      <c r="AA30" s="59"/>
      <c r="AB30" s="59"/>
      <c r="AC30" s="59"/>
      <c r="AD30" s="59"/>
      <c r="AE30" s="59"/>
      <c r="AF30" s="59"/>
      <c r="AG30" s="59"/>
      <c r="AH30" s="59"/>
      <c r="AI30" s="59"/>
      <c r="AJ30" s="59"/>
      <c r="AK30" s="59"/>
      <c r="AL30" s="59"/>
      <c r="AM30" s="59"/>
      <c r="AN30" s="59"/>
      <c r="AO30" s="59"/>
      <c r="AP30" s="59"/>
      <c r="AQ30" s="59"/>
      <c r="AR30" s="59"/>
      <c r="AS30" s="59"/>
      <c r="AT30" s="59"/>
      <c r="AU30" s="59"/>
      <c r="AV30" s="59"/>
      <c r="AW30" s="59"/>
      <c r="AX30" s="59"/>
      <c r="AY30" s="59"/>
      <c r="AZ30" s="59"/>
      <c r="BA30" s="59"/>
      <c r="BB30" s="59"/>
      <c r="BC30" s="59"/>
      <c r="BD30" s="59"/>
      <c r="BE30" s="59"/>
      <c r="BF30" s="59"/>
      <c r="BG30" s="59"/>
      <c r="BH30" s="59"/>
      <c r="BI30" s="59"/>
      <c r="BJ30" s="59"/>
      <c r="BK30" s="59"/>
      <c r="BL30" s="59"/>
      <c r="BM30" s="59"/>
      <c r="BN30" s="59"/>
    </row>
    <row r="31" spans="20:66" ht="29.25" customHeight="1" x14ac:dyDescent="0.25">
      <c r="T31" s="59"/>
      <c r="U31" s="59"/>
      <c r="V31" s="59"/>
      <c r="W31" s="59"/>
      <c r="X31" s="59"/>
      <c r="Y31" s="59"/>
      <c r="Z31" s="59"/>
      <c r="AA31" s="59"/>
      <c r="AB31" s="59"/>
      <c r="AC31" s="59"/>
      <c r="AD31" s="59"/>
      <c r="AE31" s="59"/>
      <c r="AF31" s="59"/>
      <c r="AG31" s="59"/>
      <c r="AH31" s="59"/>
      <c r="AI31" s="59"/>
      <c r="AJ31" s="59"/>
      <c r="AK31" s="59"/>
      <c r="AL31" s="59"/>
      <c r="AM31" s="59"/>
      <c r="AN31" s="59"/>
      <c r="AO31" s="59"/>
      <c r="AP31" s="59"/>
      <c r="AQ31" s="59"/>
      <c r="AR31" s="59"/>
      <c r="AS31" s="59"/>
      <c r="AT31" s="59"/>
      <c r="AU31" s="59"/>
      <c r="AV31" s="59"/>
      <c r="AW31" s="59"/>
      <c r="AX31" s="59"/>
      <c r="AY31" s="59"/>
      <c r="AZ31" s="59"/>
      <c r="BA31" s="59"/>
      <c r="BB31" s="59"/>
      <c r="BC31" s="59"/>
      <c r="BD31" s="59"/>
      <c r="BE31" s="59"/>
      <c r="BF31" s="59"/>
      <c r="BG31" s="59"/>
      <c r="BH31" s="59"/>
      <c r="BI31" s="59"/>
      <c r="BJ31" s="59"/>
      <c r="BK31" s="59"/>
      <c r="BL31" s="59"/>
      <c r="BM31" s="59"/>
      <c r="BN31" s="59"/>
    </row>
    <row r="32" spans="20:66" ht="153" x14ac:dyDescent="2.2000000000000002">
      <c r="T32" s="59"/>
      <c r="U32" s="60"/>
      <c r="V32" s="59"/>
      <c r="W32" s="59"/>
      <c r="X32" s="59"/>
      <c r="Y32" s="59"/>
      <c r="Z32" s="59"/>
      <c r="AA32" s="59"/>
      <c r="AB32" s="59"/>
      <c r="AC32" s="59"/>
      <c r="AD32" s="59"/>
      <c r="AE32" s="59"/>
      <c r="AF32" s="59"/>
      <c r="AG32" s="59"/>
      <c r="AH32" s="59"/>
      <c r="AI32" s="59"/>
      <c r="AJ32" s="59"/>
      <c r="AK32" s="59"/>
      <c r="AL32" s="59" t="s">
        <v>49</v>
      </c>
      <c r="AM32" s="59"/>
      <c r="AN32" s="59"/>
      <c r="AO32" s="59"/>
      <c r="AP32" s="59"/>
      <c r="AQ32" s="59"/>
      <c r="AR32" s="59"/>
      <c r="AS32" s="59"/>
      <c r="AT32" s="59"/>
      <c r="AU32" s="59"/>
      <c r="AV32" s="59"/>
      <c r="AW32" s="59"/>
      <c r="AX32" s="59"/>
      <c r="AY32" s="59"/>
      <c r="AZ32" s="59"/>
      <c r="BA32" s="59"/>
      <c r="BB32" s="59"/>
      <c r="BC32" s="59"/>
      <c r="BD32" s="59"/>
      <c r="BE32" s="59"/>
      <c r="BF32" s="59"/>
      <c r="BG32" s="59"/>
      <c r="BH32" s="59"/>
      <c r="BI32" s="59"/>
      <c r="BJ32" s="59"/>
      <c r="BK32" s="59"/>
      <c r="BL32" s="59"/>
      <c r="BM32" s="59"/>
      <c r="BN32" s="59"/>
    </row>
    <row r="33" spans="1:94" ht="153.75" thickBot="1" x14ac:dyDescent="2.25">
      <c r="T33" s="59"/>
      <c r="U33" s="60"/>
      <c r="V33" s="59"/>
      <c r="W33" s="59"/>
      <c r="X33" s="59"/>
      <c r="Y33" s="59"/>
      <c r="Z33" s="59"/>
      <c r="AA33" s="59"/>
      <c r="AB33" s="59"/>
      <c r="AC33" s="59"/>
      <c r="AD33" s="59"/>
      <c r="AE33" s="59"/>
      <c r="AF33" s="59"/>
      <c r="AG33" s="59"/>
      <c r="AH33" s="59"/>
      <c r="AI33" s="59"/>
      <c r="AJ33" s="59"/>
      <c r="AK33" s="59"/>
      <c r="AL33" s="59"/>
      <c r="AM33" s="59"/>
      <c r="AN33" s="59"/>
      <c r="AO33" s="59"/>
      <c r="AP33" s="59"/>
      <c r="AQ33" s="59"/>
      <c r="AR33" s="59"/>
      <c r="AS33" s="59"/>
      <c r="AT33" s="59"/>
      <c r="AU33" s="59"/>
      <c r="AV33" s="59"/>
      <c r="AW33" s="59"/>
      <c r="AX33" s="59"/>
      <c r="AY33" s="59"/>
      <c r="AZ33" s="59"/>
      <c r="BA33" s="59"/>
      <c r="BB33" s="59"/>
      <c r="BC33" s="59"/>
      <c r="BD33" s="59"/>
      <c r="BE33" s="59"/>
      <c r="BF33" s="59"/>
      <c r="BG33" s="59"/>
      <c r="BH33" s="59"/>
      <c r="BI33" s="59"/>
      <c r="BJ33" s="59"/>
      <c r="BK33" s="59"/>
      <c r="BL33" s="59"/>
      <c r="BM33" s="59"/>
      <c r="BN33" s="59"/>
    </row>
    <row r="34" spans="1:94" ht="159.75" customHeight="1" x14ac:dyDescent="0.25">
      <c r="S34" s="177" t="s">
        <v>114</v>
      </c>
      <c r="T34" s="178"/>
      <c r="U34" s="178"/>
      <c r="V34" s="178"/>
      <c r="W34" s="178"/>
      <c r="X34" s="178"/>
      <c r="Y34" s="178"/>
      <c r="Z34" s="178"/>
      <c r="AA34" s="178"/>
      <c r="AB34" s="178"/>
      <c r="AC34" s="178"/>
      <c r="AD34" s="178"/>
      <c r="AE34" s="178"/>
      <c r="AF34" s="178"/>
      <c r="AG34" s="178"/>
      <c r="AH34" s="178"/>
      <c r="AI34" s="178"/>
      <c r="AJ34" s="178"/>
      <c r="AK34" s="178"/>
      <c r="AL34" s="178"/>
      <c r="AM34" s="178"/>
      <c r="AN34" s="178"/>
      <c r="AO34" s="178"/>
      <c r="AP34" s="178"/>
      <c r="AQ34" s="178"/>
      <c r="AR34" s="178"/>
      <c r="AS34" s="178"/>
      <c r="AT34" s="178"/>
      <c r="AU34" s="178"/>
      <c r="AV34" s="178"/>
      <c r="AW34" s="178"/>
      <c r="AX34" s="178"/>
      <c r="AY34" s="178"/>
      <c r="AZ34" s="178"/>
      <c r="BA34" s="178"/>
      <c r="BB34" s="178"/>
      <c r="BC34" s="178"/>
      <c r="BD34" s="178"/>
      <c r="BE34" s="178"/>
      <c r="BF34" s="178"/>
      <c r="BG34" s="178"/>
      <c r="BH34" s="178"/>
      <c r="BI34" s="178"/>
      <c r="BJ34" s="178"/>
      <c r="BK34" s="178"/>
      <c r="BL34" s="178"/>
      <c r="BM34" s="178"/>
      <c r="BN34" s="178"/>
      <c r="BO34" s="179"/>
    </row>
    <row r="35" spans="1:94" ht="298.5" customHeight="1" x14ac:dyDescent="0.25">
      <c r="S35" s="180"/>
      <c r="T35" s="181"/>
      <c r="U35" s="181"/>
      <c r="V35" s="181"/>
      <c r="W35" s="181"/>
      <c r="X35" s="181"/>
      <c r="Y35" s="181"/>
      <c r="Z35" s="181"/>
      <c r="AA35" s="181"/>
      <c r="AB35" s="181"/>
      <c r="AC35" s="181"/>
      <c r="AD35" s="181"/>
      <c r="AE35" s="181"/>
      <c r="AF35" s="181"/>
      <c r="AG35" s="181"/>
      <c r="AH35" s="181"/>
      <c r="AI35" s="181"/>
      <c r="AJ35" s="181"/>
      <c r="AK35" s="181"/>
      <c r="AL35" s="181"/>
      <c r="AM35" s="181"/>
      <c r="AN35" s="181"/>
      <c r="AO35" s="181"/>
      <c r="AP35" s="181"/>
      <c r="AQ35" s="181"/>
      <c r="AR35" s="181"/>
      <c r="AS35" s="181"/>
      <c r="AT35" s="181"/>
      <c r="AU35" s="181"/>
      <c r="AV35" s="181"/>
      <c r="AW35" s="181"/>
      <c r="AX35" s="181"/>
      <c r="AY35" s="181"/>
      <c r="AZ35" s="181"/>
      <c r="BA35" s="181"/>
      <c r="BB35" s="181"/>
      <c r="BC35" s="181"/>
      <c r="BD35" s="181"/>
      <c r="BE35" s="181"/>
      <c r="BF35" s="181"/>
      <c r="BG35" s="181"/>
      <c r="BH35" s="181"/>
      <c r="BI35" s="181"/>
      <c r="BJ35" s="181"/>
      <c r="BK35" s="181"/>
      <c r="BL35" s="181"/>
      <c r="BM35" s="181"/>
      <c r="BN35" s="181"/>
      <c r="BO35" s="182"/>
      <c r="BU35">
        <v>3</v>
      </c>
    </row>
    <row r="36" spans="1:94" ht="182.25" customHeight="1" x14ac:dyDescent="0.25">
      <c r="S36" s="180"/>
      <c r="T36" s="181"/>
      <c r="U36" s="181"/>
      <c r="V36" s="181"/>
      <c r="W36" s="181"/>
      <c r="X36" s="181"/>
      <c r="Y36" s="181"/>
      <c r="Z36" s="181"/>
      <c r="AA36" s="181"/>
      <c r="AB36" s="181"/>
      <c r="AC36" s="181"/>
      <c r="AD36" s="181"/>
      <c r="AE36" s="181"/>
      <c r="AF36" s="181"/>
      <c r="AG36" s="181"/>
      <c r="AH36" s="181"/>
      <c r="AI36" s="181"/>
      <c r="AJ36" s="181"/>
      <c r="AK36" s="181"/>
      <c r="AL36" s="181"/>
      <c r="AM36" s="181"/>
      <c r="AN36" s="181"/>
      <c r="AO36" s="181"/>
      <c r="AP36" s="181"/>
      <c r="AQ36" s="181"/>
      <c r="AR36" s="181"/>
      <c r="AS36" s="181"/>
      <c r="AT36" s="181"/>
      <c r="AU36" s="181"/>
      <c r="AV36" s="181"/>
      <c r="AW36" s="181"/>
      <c r="AX36" s="181"/>
      <c r="AY36" s="181"/>
      <c r="AZ36" s="181"/>
      <c r="BA36" s="181"/>
      <c r="BB36" s="181"/>
      <c r="BC36" s="181"/>
      <c r="BD36" s="181"/>
      <c r="BE36" s="181"/>
      <c r="BF36" s="181"/>
      <c r="BG36" s="181"/>
      <c r="BH36" s="181"/>
      <c r="BI36" s="181"/>
      <c r="BJ36" s="181"/>
      <c r="BK36" s="181"/>
      <c r="BL36" s="181"/>
      <c r="BM36" s="181"/>
      <c r="BN36" s="181"/>
      <c r="BO36" s="182"/>
    </row>
    <row r="37" spans="1:94" ht="69" customHeight="1" x14ac:dyDescent="0.25">
      <c r="A37" s="61"/>
      <c r="B37" s="61"/>
      <c r="C37" s="61"/>
      <c r="D37" s="61"/>
      <c r="E37" s="61"/>
      <c r="F37" s="61"/>
      <c r="G37" s="61"/>
      <c r="H37" s="61"/>
      <c r="I37" s="61"/>
      <c r="J37" s="61"/>
      <c r="K37" s="61"/>
      <c r="L37" s="61"/>
      <c r="M37" s="61"/>
      <c r="N37" s="61"/>
      <c r="O37" s="61"/>
      <c r="P37" s="61"/>
      <c r="Q37" s="61"/>
      <c r="R37" s="61"/>
      <c r="S37" s="180"/>
      <c r="T37" s="181"/>
      <c r="U37" s="181"/>
      <c r="V37" s="181"/>
      <c r="W37" s="181"/>
      <c r="X37" s="181"/>
      <c r="Y37" s="181"/>
      <c r="Z37" s="181"/>
      <c r="AA37" s="181"/>
      <c r="AB37" s="181"/>
      <c r="AC37" s="181"/>
      <c r="AD37" s="181"/>
      <c r="AE37" s="181"/>
      <c r="AF37" s="181"/>
      <c r="AG37" s="181"/>
      <c r="AH37" s="181"/>
      <c r="AI37" s="181"/>
      <c r="AJ37" s="181"/>
      <c r="AK37" s="181"/>
      <c r="AL37" s="181"/>
      <c r="AM37" s="181"/>
      <c r="AN37" s="181"/>
      <c r="AO37" s="181"/>
      <c r="AP37" s="181"/>
      <c r="AQ37" s="181"/>
      <c r="AR37" s="181"/>
      <c r="AS37" s="181"/>
      <c r="AT37" s="181"/>
      <c r="AU37" s="181"/>
      <c r="AV37" s="181"/>
      <c r="AW37" s="181"/>
      <c r="AX37" s="181"/>
      <c r="AY37" s="181"/>
      <c r="AZ37" s="181"/>
      <c r="BA37" s="181"/>
      <c r="BB37" s="181"/>
      <c r="BC37" s="181"/>
      <c r="BD37" s="181"/>
      <c r="BE37" s="181"/>
      <c r="BF37" s="181"/>
      <c r="BG37" s="181"/>
      <c r="BH37" s="181"/>
      <c r="BI37" s="181"/>
      <c r="BJ37" s="181"/>
      <c r="BK37" s="181"/>
      <c r="BL37" s="181"/>
      <c r="BM37" s="181"/>
      <c r="BN37" s="181"/>
      <c r="BO37" s="182"/>
      <c r="CE37" s="61"/>
      <c r="CF37" s="61"/>
      <c r="CG37" s="61"/>
      <c r="CH37" s="61"/>
      <c r="CI37" s="61"/>
      <c r="CJ37" s="61"/>
      <c r="CK37" s="61"/>
      <c r="CL37" s="61"/>
      <c r="CM37" s="61"/>
      <c r="CN37" s="61"/>
      <c r="CO37" s="61"/>
      <c r="CP37" s="61"/>
    </row>
    <row r="38" spans="1:94" ht="23.25" customHeight="1" x14ac:dyDescent="0.25">
      <c r="A38" s="62"/>
      <c r="B38" s="62"/>
      <c r="C38" s="62"/>
      <c r="D38" s="62"/>
      <c r="E38" s="62"/>
      <c r="F38" s="62"/>
      <c r="G38" s="62"/>
      <c r="H38" s="62"/>
      <c r="I38" s="62"/>
      <c r="J38" s="62"/>
      <c r="K38" s="62"/>
      <c r="L38" s="62"/>
      <c r="M38" s="62"/>
      <c r="N38" s="62"/>
      <c r="O38" s="62"/>
      <c r="P38" s="62"/>
      <c r="Q38" s="62"/>
      <c r="R38" s="62"/>
      <c r="S38" s="180"/>
      <c r="T38" s="181"/>
      <c r="U38" s="181"/>
      <c r="V38" s="181"/>
      <c r="W38" s="181"/>
      <c r="X38" s="181"/>
      <c r="Y38" s="181"/>
      <c r="Z38" s="181"/>
      <c r="AA38" s="181"/>
      <c r="AB38" s="181"/>
      <c r="AC38" s="181"/>
      <c r="AD38" s="181"/>
      <c r="AE38" s="181"/>
      <c r="AF38" s="181"/>
      <c r="AG38" s="181"/>
      <c r="AH38" s="181"/>
      <c r="AI38" s="181"/>
      <c r="AJ38" s="181"/>
      <c r="AK38" s="181"/>
      <c r="AL38" s="181"/>
      <c r="AM38" s="181"/>
      <c r="AN38" s="181"/>
      <c r="AO38" s="181"/>
      <c r="AP38" s="181"/>
      <c r="AQ38" s="181"/>
      <c r="AR38" s="181"/>
      <c r="AS38" s="181"/>
      <c r="AT38" s="181"/>
      <c r="AU38" s="181"/>
      <c r="AV38" s="181"/>
      <c r="AW38" s="181"/>
      <c r="AX38" s="181"/>
      <c r="AY38" s="181"/>
      <c r="AZ38" s="181"/>
      <c r="BA38" s="181"/>
      <c r="BB38" s="181"/>
      <c r="BC38" s="181"/>
      <c r="BD38" s="181"/>
      <c r="BE38" s="181"/>
      <c r="BF38" s="181"/>
      <c r="BG38" s="181"/>
      <c r="BH38" s="181"/>
      <c r="BI38" s="181"/>
      <c r="BJ38" s="181"/>
      <c r="BK38" s="181"/>
      <c r="BL38" s="181"/>
      <c r="BM38" s="181"/>
      <c r="BN38" s="181"/>
      <c r="BO38" s="182"/>
      <c r="CE38" s="62"/>
      <c r="CF38" s="62"/>
      <c r="CG38" s="62"/>
      <c r="CH38" s="62"/>
      <c r="CI38" s="62"/>
      <c r="CJ38" s="62"/>
      <c r="CK38" s="62"/>
      <c r="CL38" s="62"/>
      <c r="CM38" s="62"/>
      <c r="CN38" s="62"/>
      <c r="CO38" s="62"/>
    </row>
    <row r="39" spans="1:94" ht="114.75" customHeight="1" x14ac:dyDescent="0.25">
      <c r="A39" s="62"/>
      <c r="B39" s="62"/>
      <c r="C39" s="62"/>
      <c r="D39" s="62"/>
      <c r="E39" s="62"/>
      <c r="F39" s="62"/>
      <c r="G39" s="62"/>
      <c r="H39" s="62"/>
      <c r="I39" s="62"/>
      <c r="J39" s="62"/>
      <c r="K39" s="62"/>
      <c r="L39" s="62"/>
      <c r="M39" s="62"/>
      <c r="N39" s="62"/>
      <c r="O39" s="62"/>
      <c r="P39" s="62"/>
      <c r="Q39" s="62"/>
      <c r="R39" s="62"/>
      <c r="S39" s="180"/>
      <c r="T39" s="181"/>
      <c r="U39" s="181"/>
      <c r="V39" s="181"/>
      <c r="W39" s="181"/>
      <c r="X39" s="181"/>
      <c r="Y39" s="181"/>
      <c r="Z39" s="181"/>
      <c r="AA39" s="181"/>
      <c r="AB39" s="181"/>
      <c r="AC39" s="181"/>
      <c r="AD39" s="181"/>
      <c r="AE39" s="181"/>
      <c r="AF39" s="181"/>
      <c r="AG39" s="181"/>
      <c r="AH39" s="181"/>
      <c r="AI39" s="181"/>
      <c r="AJ39" s="181"/>
      <c r="AK39" s="181"/>
      <c r="AL39" s="181"/>
      <c r="AM39" s="181"/>
      <c r="AN39" s="181"/>
      <c r="AO39" s="181"/>
      <c r="AP39" s="181"/>
      <c r="AQ39" s="181"/>
      <c r="AR39" s="181"/>
      <c r="AS39" s="181"/>
      <c r="AT39" s="181"/>
      <c r="AU39" s="181"/>
      <c r="AV39" s="181"/>
      <c r="AW39" s="181"/>
      <c r="AX39" s="181"/>
      <c r="AY39" s="181"/>
      <c r="AZ39" s="181"/>
      <c r="BA39" s="181"/>
      <c r="BB39" s="181"/>
      <c r="BC39" s="181"/>
      <c r="BD39" s="181"/>
      <c r="BE39" s="181"/>
      <c r="BF39" s="181"/>
      <c r="BG39" s="181"/>
      <c r="BH39" s="181"/>
      <c r="BI39" s="181"/>
      <c r="BJ39" s="181"/>
      <c r="BK39" s="181"/>
      <c r="BL39" s="181"/>
      <c r="BM39" s="181"/>
      <c r="BN39" s="181"/>
      <c r="BO39" s="182"/>
      <c r="CE39" s="62"/>
      <c r="CF39" s="62"/>
      <c r="CG39" s="62"/>
      <c r="CH39" s="62"/>
      <c r="CI39" s="62"/>
      <c r="CJ39" s="62"/>
      <c r="CK39" s="62"/>
      <c r="CL39" s="62"/>
      <c r="CM39" s="62"/>
      <c r="CN39" s="62"/>
      <c r="CO39" s="62"/>
    </row>
    <row r="40" spans="1:94" ht="114.75" customHeight="1" x14ac:dyDescent="0.25">
      <c r="A40" s="62"/>
      <c r="B40" s="62"/>
      <c r="C40" s="62"/>
      <c r="D40" s="62"/>
      <c r="E40" s="62"/>
      <c r="F40" s="62"/>
      <c r="G40" s="62"/>
      <c r="H40" s="62"/>
      <c r="I40" s="62"/>
      <c r="J40" s="62"/>
      <c r="K40" s="62"/>
      <c r="L40" s="62"/>
      <c r="M40" s="62"/>
      <c r="N40" s="62"/>
      <c r="O40" s="62"/>
      <c r="P40" s="62"/>
      <c r="Q40" s="62"/>
      <c r="R40" s="62"/>
      <c r="S40" s="180"/>
      <c r="T40" s="181"/>
      <c r="U40" s="181"/>
      <c r="V40" s="181"/>
      <c r="W40" s="181"/>
      <c r="X40" s="181"/>
      <c r="Y40" s="181"/>
      <c r="Z40" s="181"/>
      <c r="AA40" s="181"/>
      <c r="AB40" s="181"/>
      <c r="AC40" s="181"/>
      <c r="AD40" s="181"/>
      <c r="AE40" s="181"/>
      <c r="AF40" s="181"/>
      <c r="AG40" s="181"/>
      <c r="AH40" s="181"/>
      <c r="AI40" s="181"/>
      <c r="AJ40" s="181"/>
      <c r="AK40" s="181"/>
      <c r="AL40" s="181"/>
      <c r="AM40" s="181"/>
      <c r="AN40" s="181"/>
      <c r="AO40" s="181"/>
      <c r="AP40" s="181"/>
      <c r="AQ40" s="181"/>
      <c r="AR40" s="181"/>
      <c r="AS40" s="181"/>
      <c r="AT40" s="181"/>
      <c r="AU40" s="181"/>
      <c r="AV40" s="181"/>
      <c r="AW40" s="181"/>
      <c r="AX40" s="181"/>
      <c r="AY40" s="181"/>
      <c r="AZ40" s="181"/>
      <c r="BA40" s="181"/>
      <c r="BB40" s="181"/>
      <c r="BC40" s="181"/>
      <c r="BD40" s="181"/>
      <c r="BE40" s="181"/>
      <c r="BF40" s="181"/>
      <c r="BG40" s="181"/>
      <c r="BH40" s="181"/>
      <c r="BI40" s="181"/>
      <c r="BJ40" s="181"/>
      <c r="BK40" s="181"/>
      <c r="BL40" s="181"/>
      <c r="BM40" s="181"/>
      <c r="BN40" s="181"/>
      <c r="BO40" s="182"/>
      <c r="CE40" s="62"/>
      <c r="CF40" s="62"/>
      <c r="CG40" s="62"/>
      <c r="CH40" s="62"/>
      <c r="CI40" s="62"/>
      <c r="CJ40" s="62"/>
      <c r="CK40" s="62"/>
      <c r="CL40" s="62"/>
      <c r="CM40" s="62"/>
      <c r="CN40" s="62"/>
      <c r="CO40" s="62"/>
    </row>
    <row r="41" spans="1:94" ht="114.75" customHeight="1" x14ac:dyDescent="0.25">
      <c r="A41" s="62"/>
      <c r="B41" s="62"/>
      <c r="C41" s="62"/>
      <c r="D41" s="62"/>
      <c r="E41" s="62"/>
      <c r="F41" s="62"/>
      <c r="G41" s="62"/>
      <c r="H41" s="62"/>
      <c r="I41" s="62"/>
      <c r="J41" s="62"/>
      <c r="K41" s="62"/>
      <c r="L41" s="62"/>
      <c r="M41" s="62"/>
      <c r="N41" s="62"/>
      <c r="O41" s="62"/>
      <c r="P41" s="62"/>
      <c r="Q41" s="62"/>
      <c r="R41" s="62"/>
      <c r="S41" s="180"/>
      <c r="T41" s="181"/>
      <c r="U41" s="181"/>
      <c r="V41" s="181"/>
      <c r="W41" s="181"/>
      <c r="X41" s="181"/>
      <c r="Y41" s="181"/>
      <c r="Z41" s="181"/>
      <c r="AA41" s="181"/>
      <c r="AB41" s="181"/>
      <c r="AC41" s="181"/>
      <c r="AD41" s="181"/>
      <c r="AE41" s="181"/>
      <c r="AF41" s="181"/>
      <c r="AG41" s="181"/>
      <c r="AH41" s="181"/>
      <c r="AI41" s="181"/>
      <c r="AJ41" s="181"/>
      <c r="AK41" s="181"/>
      <c r="AL41" s="181"/>
      <c r="AM41" s="181"/>
      <c r="AN41" s="181"/>
      <c r="AO41" s="181"/>
      <c r="AP41" s="181"/>
      <c r="AQ41" s="181"/>
      <c r="AR41" s="181"/>
      <c r="AS41" s="181"/>
      <c r="AT41" s="181"/>
      <c r="AU41" s="181"/>
      <c r="AV41" s="181"/>
      <c r="AW41" s="181"/>
      <c r="AX41" s="181"/>
      <c r="AY41" s="181"/>
      <c r="AZ41" s="181"/>
      <c r="BA41" s="181"/>
      <c r="BB41" s="181"/>
      <c r="BC41" s="181"/>
      <c r="BD41" s="181"/>
      <c r="BE41" s="181"/>
      <c r="BF41" s="181"/>
      <c r="BG41" s="181"/>
      <c r="BH41" s="181"/>
      <c r="BI41" s="181"/>
      <c r="BJ41" s="181"/>
      <c r="BK41" s="181"/>
      <c r="BL41" s="181"/>
      <c r="BM41" s="181"/>
      <c r="BN41" s="181"/>
      <c r="BO41" s="182"/>
      <c r="CE41" s="62"/>
      <c r="CF41" s="62"/>
      <c r="CG41" s="62"/>
      <c r="CH41" s="62"/>
      <c r="CI41" s="62"/>
      <c r="CJ41" s="62"/>
      <c r="CK41" s="62"/>
      <c r="CL41" s="62"/>
      <c r="CM41" s="62"/>
      <c r="CN41" s="62"/>
      <c r="CO41" s="62"/>
    </row>
    <row r="42" spans="1:94" ht="33.75" customHeight="1" x14ac:dyDescent="0.25">
      <c r="A42" s="62"/>
      <c r="B42" s="62"/>
      <c r="C42" s="62"/>
      <c r="D42" s="62"/>
      <c r="E42" s="62"/>
      <c r="F42" s="62"/>
      <c r="G42" s="62"/>
      <c r="H42" s="62"/>
      <c r="I42" s="62"/>
      <c r="J42" s="62"/>
      <c r="K42" s="62"/>
      <c r="L42" s="62"/>
      <c r="M42" s="62"/>
      <c r="N42" s="62"/>
      <c r="O42" s="62"/>
      <c r="P42" s="62"/>
      <c r="Q42" s="62"/>
      <c r="R42" s="62"/>
      <c r="S42" s="180"/>
      <c r="T42" s="181"/>
      <c r="U42" s="181"/>
      <c r="V42" s="181"/>
      <c r="W42" s="181"/>
      <c r="X42" s="181"/>
      <c r="Y42" s="181"/>
      <c r="Z42" s="181"/>
      <c r="AA42" s="181"/>
      <c r="AB42" s="181"/>
      <c r="AC42" s="181"/>
      <c r="AD42" s="181"/>
      <c r="AE42" s="181"/>
      <c r="AF42" s="181"/>
      <c r="AG42" s="181"/>
      <c r="AH42" s="181"/>
      <c r="AI42" s="181"/>
      <c r="AJ42" s="181"/>
      <c r="AK42" s="181"/>
      <c r="AL42" s="181"/>
      <c r="AM42" s="181"/>
      <c r="AN42" s="181"/>
      <c r="AO42" s="181"/>
      <c r="AP42" s="181"/>
      <c r="AQ42" s="181"/>
      <c r="AR42" s="181"/>
      <c r="AS42" s="181"/>
      <c r="AT42" s="181"/>
      <c r="AU42" s="181"/>
      <c r="AV42" s="181"/>
      <c r="AW42" s="181"/>
      <c r="AX42" s="181"/>
      <c r="AY42" s="181"/>
      <c r="AZ42" s="181"/>
      <c r="BA42" s="181"/>
      <c r="BB42" s="181"/>
      <c r="BC42" s="181"/>
      <c r="BD42" s="181"/>
      <c r="BE42" s="181"/>
      <c r="BF42" s="181"/>
      <c r="BG42" s="181"/>
      <c r="BH42" s="181"/>
      <c r="BI42" s="181"/>
      <c r="BJ42" s="181"/>
      <c r="BK42" s="181"/>
      <c r="BL42" s="181"/>
      <c r="BM42" s="181"/>
      <c r="BN42" s="181"/>
      <c r="BO42" s="182"/>
      <c r="CE42" s="62"/>
      <c r="CF42" s="62"/>
      <c r="CG42" s="62"/>
      <c r="CH42" s="62"/>
      <c r="CI42" s="62"/>
      <c r="CJ42" s="62"/>
      <c r="CK42" s="62"/>
      <c r="CL42" s="62"/>
      <c r="CM42" s="62"/>
      <c r="CN42" s="62"/>
      <c r="CO42" s="62"/>
    </row>
    <row r="43" spans="1:94" ht="33.75" customHeight="1" x14ac:dyDescent="0.25">
      <c r="A43" s="62"/>
      <c r="B43" s="62"/>
      <c r="C43" s="62"/>
      <c r="D43" s="62"/>
      <c r="E43" s="62"/>
      <c r="F43" s="62"/>
      <c r="G43" s="62"/>
      <c r="H43" s="62"/>
      <c r="I43" s="62"/>
      <c r="J43" s="62"/>
      <c r="K43" s="62"/>
      <c r="L43" s="62"/>
      <c r="M43" s="62"/>
      <c r="N43" s="62"/>
      <c r="O43" s="62"/>
      <c r="P43" s="62"/>
      <c r="Q43" s="62"/>
      <c r="R43" s="62"/>
      <c r="S43" s="180"/>
      <c r="T43" s="181"/>
      <c r="U43" s="181"/>
      <c r="V43" s="181"/>
      <c r="W43" s="181"/>
      <c r="X43" s="181"/>
      <c r="Y43" s="181"/>
      <c r="Z43" s="181"/>
      <c r="AA43" s="181"/>
      <c r="AB43" s="181"/>
      <c r="AC43" s="181"/>
      <c r="AD43" s="181"/>
      <c r="AE43" s="181"/>
      <c r="AF43" s="181"/>
      <c r="AG43" s="181"/>
      <c r="AH43" s="181"/>
      <c r="AI43" s="181"/>
      <c r="AJ43" s="181"/>
      <c r="AK43" s="181"/>
      <c r="AL43" s="181"/>
      <c r="AM43" s="181"/>
      <c r="AN43" s="181"/>
      <c r="AO43" s="181"/>
      <c r="AP43" s="181"/>
      <c r="AQ43" s="181"/>
      <c r="AR43" s="181"/>
      <c r="AS43" s="181"/>
      <c r="AT43" s="181"/>
      <c r="AU43" s="181"/>
      <c r="AV43" s="181"/>
      <c r="AW43" s="181"/>
      <c r="AX43" s="181"/>
      <c r="AY43" s="181"/>
      <c r="AZ43" s="181"/>
      <c r="BA43" s="181"/>
      <c r="BB43" s="181"/>
      <c r="BC43" s="181"/>
      <c r="BD43" s="181"/>
      <c r="BE43" s="181"/>
      <c r="BF43" s="181"/>
      <c r="BG43" s="181"/>
      <c r="BH43" s="181"/>
      <c r="BI43" s="181"/>
      <c r="BJ43" s="181"/>
      <c r="BK43" s="181"/>
      <c r="BL43" s="181"/>
      <c r="BM43" s="181"/>
      <c r="BN43" s="181"/>
      <c r="BO43" s="182"/>
      <c r="CE43" s="62"/>
      <c r="CF43" s="62"/>
      <c r="CG43" s="62"/>
      <c r="CH43" s="62"/>
      <c r="CI43" s="62"/>
      <c r="CJ43" s="62"/>
      <c r="CK43" s="62"/>
      <c r="CL43" s="62"/>
      <c r="CM43" s="62"/>
      <c r="CN43" s="62"/>
      <c r="CO43" s="62"/>
    </row>
    <row r="44" spans="1:94" ht="33.75" customHeight="1" x14ac:dyDescent="0.25">
      <c r="A44" s="62"/>
      <c r="B44" s="62"/>
      <c r="C44" s="62"/>
      <c r="D44" s="62"/>
      <c r="E44" s="62"/>
      <c r="F44" s="62"/>
      <c r="G44" s="62"/>
      <c r="H44" s="62"/>
      <c r="I44" s="62"/>
      <c r="J44" s="62"/>
      <c r="K44" s="62"/>
      <c r="L44" s="62"/>
      <c r="M44" s="62"/>
      <c r="N44" s="62"/>
      <c r="O44" s="62"/>
      <c r="P44" s="62"/>
      <c r="Q44" s="62"/>
      <c r="R44" s="62"/>
      <c r="S44" s="180"/>
      <c r="T44" s="181"/>
      <c r="U44" s="181"/>
      <c r="V44" s="181"/>
      <c r="W44" s="181"/>
      <c r="X44" s="181"/>
      <c r="Y44" s="181"/>
      <c r="Z44" s="181"/>
      <c r="AA44" s="181"/>
      <c r="AB44" s="181"/>
      <c r="AC44" s="181"/>
      <c r="AD44" s="181"/>
      <c r="AE44" s="181"/>
      <c r="AF44" s="181"/>
      <c r="AG44" s="181"/>
      <c r="AH44" s="181"/>
      <c r="AI44" s="181"/>
      <c r="AJ44" s="181"/>
      <c r="AK44" s="181"/>
      <c r="AL44" s="181"/>
      <c r="AM44" s="181"/>
      <c r="AN44" s="181"/>
      <c r="AO44" s="181"/>
      <c r="AP44" s="181"/>
      <c r="AQ44" s="181"/>
      <c r="AR44" s="181"/>
      <c r="AS44" s="181"/>
      <c r="AT44" s="181"/>
      <c r="AU44" s="181"/>
      <c r="AV44" s="181"/>
      <c r="AW44" s="181"/>
      <c r="AX44" s="181"/>
      <c r="AY44" s="181"/>
      <c r="AZ44" s="181"/>
      <c r="BA44" s="181"/>
      <c r="BB44" s="181"/>
      <c r="BC44" s="181"/>
      <c r="BD44" s="181"/>
      <c r="BE44" s="181"/>
      <c r="BF44" s="181"/>
      <c r="BG44" s="181"/>
      <c r="BH44" s="181"/>
      <c r="BI44" s="181"/>
      <c r="BJ44" s="181"/>
      <c r="BK44" s="181"/>
      <c r="BL44" s="181"/>
      <c r="BM44" s="181"/>
      <c r="BN44" s="181"/>
      <c r="BO44" s="182"/>
      <c r="CE44" s="62"/>
      <c r="CF44" s="62"/>
      <c r="CG44" s="62"/>
      <c r="CH44" s="62"/>
      <c r="CI44" s="62"/>
      <c r="CJ44" s="62"/>
      <c r="CK44" s="62"/>
      <c r="CL44" s="62"/>
      <c r="CM44" s="62"/>
      <c r="CN44" s="62"/>
      <c r="CO44" s="62"/>
    </row>
    <row r="45" spans="1:94" ht="33.75" customHeight="1" x14ac:dyDescent="0.25">
      <c r="A45" s="62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180"/>
      <c r="T45" s="181"/>
      <c r="U45" s="181"/>
      <c r="V45" s="181"/>
      <c r="W45" s="181"/>
      <c r="X45" s="181"/>
      <c r="Y45" s="181"/>
      <c r="Z45" s="181"/>
      <c r="AA45" s="181"/>
      <c r="AB45" s="181"/>
      <c r="AC45" s="181"/>
      <c r="AD45" s="181"/>
      <c r="AE45" s="181"/>
      <c r="AF45" s="181"/>
      <c r="AG45" s="181"/>
      <c r="AH45" s="181"/>
      <c r="AI45" s="181"/>
      <c r="AJ45" s="181"/>
      <c r="AK45" s="181"/>
      <c r="AL45" s="181"/>
      <c r="AM45" s="181"/>
      <c r="AN45" s="181"/>
      <c r="AO45" s="181"/>
      <c r="AP45" s="181"/>
      <c r="AQ45" s="181"/>
      <c r="AR45" s="181"/>
      <c r="AS45" s="181"/>
      <c r="AT45" s="181"/>
      <c r="AU45" s="181"/>
      <c r="AV45" s="181"/>
      <c r="AW45" s="181"/>
      <c r="AX45" s="181"/>
      <c r="AY45" s="181"/>
      <c r="AZ45" s="181"/>
      <c r="BA45" s="181"/>
      <c r="BB45" s="181"/>
      <c r="BC45" s="181"/>
      <c r="BD45" s="181"/>
      <c r="BE45" s="181"/>
      <c r="BF45" s="181"/>
      <c r="BG45" s="181"/>
      <c r="BH45" s="181"/>
      <c r="BI45" s="181"/>
      <c r="BJ45" s="181"/>
      <c r="BK45" s="181"/>
      <c r="BL45" s="181"/>
      <c r="BM45" s="181"/>
      <c r="BN45" s="181"/>
      <c r="BO45" s="182"/>
      <c r="CE45" s="62"/>
      <c r="CF45" s="62"/>
      <c r="CG45" s="62"/>
      <c r="CH45" s="62"/>
      <c r="CI45" s="62"/>
      <c r="CJ45" s="62"/>
      <c r="CK45" s="62"/>
      <c r="CL45" s="62"/>
      <c r="CM45" s="62"/>
      <c r="CN45" s="62"/>
      <c r="CO45" s="62"/>
    </row>
    <row r="46" spans="1:94" ht="33.75" customHeight="1" x14ac:dyDescent="0.25">
      <c r="A46" s="62"/>
      <c r="B46" s="62"/>
      <c r="C46" s="62"/>
      <c r="D46" s="62"/>
      <c r="E46" s="62"/>
      <c r="F46" s="62"/>
      <c r="G46" s="62"/>
      <c r="H46" s="62"/>
      <c r="I46" s="62"/>
      <c r="J46" s="62"/>
      <c r="K46" s="62"/>
      <c r="L46" s="62"/>
      <c r="M46" s="62"/>
      <c r="N46" s="62"/>
      <c r="O46" s="62"/>
      <c r="P46" s="62"/>
      <c r="Q46" s="62"/>
      <c r="R46" s="62"/>
      <c r="S46" s="180"/>
      <c r="T46" s="181"/>
      <c r="U46" s="181"/>
      <c r="V46" s="181"/>
      <c r="W46" s="181"/>
      <c r="X46" s="181"/>
      <c r="Y46" s="181"/>
      <c r="Z46" s="181"/>
      <c r="AA46" s="181"/>
      <c r="AB46" s="181"/>
      <c r="AC46" s="181"/>
      <c r="AD46" s="181"/>
      <c r="AE46" s="181"/>
      <c r="AF46" s="181"/>
      <c r="AG46" s="181"/>
      <c r="AH46" s="181"/>
      <c r="AI46" s="181"/>
      <c r="AJ46" s="181"/>
      <c r="AK46" s="181"/>
      <c r="AL46" s="181"/>
      <c r="AM46" s="181"/>
      <c r="AN46" s="181"/>
      <c r="AO46" s="181"/>
      <c r="AP46" s="181"/>
      <c r="AQ46" s="181"/>
      <c r="AR46" s="181"/>
      <c r="AS46" s="181"/>
      <c r="AT46" s="181"/>
      <c r="AU46" s="181"/>
      <c r="AV46" s="181"/>
      <c r="AW46" s="181"/>
      <c r="AX46" s="181"/>
      <c r="AY46" s="181"/>
      <c r="AZ46" s="181"/>
      <c r="BA46" s="181"/>
      <c r="BB46" s="181"/>
      <c r="BC46" s="181"/>
      <c r="BD46" s="181"/>
      <c r="BE46" s="181"/>
      <c r="BF46" s="181"/>
      <c r="BG46" s="181"/>
      <c r="BH46" s="181"/>
      <c r="BI46" s="181"/>
      <c r="BJ46" s="181"/>
      <c r="BK46" s="181"/>
      <c r="BL46" s="181"/>
      <c r="BM46" s="181"/>
      <c r="BN46" s="181"/>
      <c r="BO46" s="182"/>
      <c r="CE46" s="62"/>
      <c r="CF46" s="62"/>
      <c r="CG46" s="62"/>
      <c r="CH46" s="62"/>
      <c r="CI46" s="62"/>
      <c r="CJ46" s="62"/>
      <c r="CK46" s="62"/>
      <c r="CL46" s="62"/>
      <c r="CM46" s="62"/>
      <c r="CN46" s="62"/>
      <c r="CO46" s="62"/>
    </row>
    <row r="47" spans="1:94" ht="33.75" customHeight="1" x14ac:dyDescent="0.25">
      <c r="A47" s="62"/>
      <c r="B47" s="62"/>
      <c r="C47" s="62"/>
      <c r="D47" s="62"/>
      <c r="E47" s="62"/>
      <c r="F47" s="62"/>
      <c r="G47" s="62"/>
      <c r="H47" s="62"/>
      <c r="I47" s="62"/>
      <c r="J47" s="62"/>
      <c r="K47" s="62"/>
      <c r="L47" s="62"/>
      <c r="M47" s="62"/>
      <c r="N47" s="62"/>
      <c r="O47" s="62"/>
      <c r="P47" s="62"/>
      <c r="Q47" s="62"/>
      <c r="R47" s="62"/>
      <c r="S47" s="180"/>
      <c r="T47" s="181"/>
      <c r="U47" s="181"/>
      <c r="V47" s="181"/>
      <c r="W47" s="181"/>
      <c r="X47" s="181"/>
      <c r="Y47" s="181"/>
      <c r="Z47" s="181"/>
      <c r="AA47" s="181"/>
      <c r="AB47" s="181"/>
      <c r="AC47" s="181"/>
      <c r="AD47" s="181"/>
      <c r="AE47" s="181"/>
      <c r="AF47" s="181"/>
      <c r="AG47" s="181"/>
      <c r="AH47" s="181"/>
      <c r="AI47" s="181"/>
      <c r="AJ47" s="181"/>
      <c r="AK47" s="181"/>
      <c r="AL47" s="181"/>
      <c r="AM47" s="181"/>
      <c r="AN47" s="181"/>
      <c r="AO47" s="181"/>
      <c r="AP47" s="181"/>
      <c r="AQ47" s="181"/>
      <c r="AR47" s="181"/>
      <c r="AS47" s="181"/>
      <c r="AT47" s="181"/>
      <c r="AU47" s="181"/>
      <c r="AV47" s="181"/>
      <c r="AW47" s="181"/>
      <c r="AX47" s="181"/>
      <c r="AY47" s="181"/>
      <c r="AZ47" s="181"/>
      <c r="BA47" s="181"/>
      <c r="BB47" s="181"/>
      <c r="BC47" s="181"/>
      <c r="BD47" s="181"/>
      <c r="BE47" s="181"/>
      <c r="BF47" s="181"/>
      <c r="BG47" s="181"/>
      <c r="BH47" s="181"/>
      <c r="BI47" s="181"/>
      <c r="BJ47" s="181"/>
      <c r="BK47" s="181"/>
      <c r="BL47" s="181"/>
      <c r="BM47" s="181"/>
      <c r="BN47" s="181"/>
      <c r="BO47" s="182"/>
      <c r="CE47" s="62"/>
      <c r="CF47" s="62"/>
      <c r="CG47" s="62"/>
      <c r="CH47" s="62"/>
      <c r="CI47" s="62"/>
      <c r="CJ47" s="62"/>
      <c r="CK47" s="62"/>
      <c r="CL47" s="62"/>
      <c r="CM47" s="62"/>
      <c r="CN47" s="62"/>
      <c r="CO47" s="62"/>
    </row>
    <row r="48" spans="1:94" ht="33.75" customHeight="1" x14ac:dyDescent="0.25">
      <c r="S48" s="180"/>
      <c r="T48" s="181"/>
      <c r="U48" s="181"/>
      <c r="V48" s="181"/>
      <c r="W48" s="181"/>
      <c r="X48" s="181"/>
      <c r="Y48" s="181"/>
      <c r="Z48" s="181"/>
      <c r="AA48" s="181"/>
      <c r="AB48" s="181"/>
      <c r="AC48" s="181"/>
      <c r="AD48" s="181"/>
      <c r="AE48" s="181"/>
      <c r="AF48" s="181"/>
      <c r="AG48" s="181"/>
      <c r="AH48" s="181"/>
      <c r="AI48" s="181"/>
      <c r="AJ48" s="181"/>
      <c r="AK48" s="181"/>
      <c r="AL48" s="181"/>
      <c r="AM48" s="181"/>
      <c r="AN48" s="181"/>
      <c r="AO48" s="181"/>
      <c r="AP48" s="181"/>
      <c r="AQ48" s="181"/>
      <c r="AR48" s="181"/>
      <c r="AS48" s="181"/>
      <c r="AT48" s="181"/>
      <c r="AU48" s="181"/>
      <c r="AV48" s="181"/>
      <c r="AW48" s="181"/>
      <c r="AX48" s="181"/>
      <c r="AY48" s="181"/>
      <c r="AZ48" s="181"/>
      <c r="BA48" s="181"/>
      <c r="BB48" s="181"/>
      <c r="BC48" s="181"/>
      <c r="BD48" s="181"/>
      <c r="BE48" s="181"/>
      <c r="BF48" s="181"/>
      <c r="BG48" s="181"/>
      <c r="BH48" s="181"/>
      <c r="BI48" s="181"/>
      <c r="BJ48" s="181"/>
      <c r="BK48" s="181"/>
      <c r="BL48" s="181"/>
      <c r="BM48" s="181"/>
      <c r="BN48" s="181"/>
      <c r="BO48" s="182"/>
    </row>
    <row r="49" spans="19:67" ht="53.25" customHeight="1" x14ac:dyDescent="0.25">
      <c r="S49" s="180"/>
      <c r="T49" s="181"/>
      <c r="U49" s="181"/>
      <c r="V49" s="181"/>
      <c r="W49" s="181"/>
      <c r="X49" s="181"/>
      <c r="Y49" s="181"/>
      <c r="Z49" s="181"/>
      <c r="AA49" s="181"/>
      <c r="AB49" s="181"/>
      <c r="AC49" s="181"/>
      <c r="AD49" s="181"/>
      <c r="AE49" s="181"/>
      <c r="AF49" s="181"/>
      <c r="AG49" s="181"/>
      <c r="AH49" s="181"/>
      <c r="AI49" s="181"/>
      <c r="AJ49" s="181"/>
      <c r="AK49" s="181"/>
      <c r="AL49" s="181"/>
      <c r="AM49" s="181"/>
      <c r="AN49" s="181"/>
      <c r="AO49" s="181"/>
      <c r="AP49" s="181"/>
      <c r="AQ49" s="181"/>
      <c r="AR49" s="181"/>
      <c r="AS49" s="181"/>
      <c r="AT49" s="181"/>
      <c r="AU49" s="181"/>
      <c r="AV49" s="181"/>
      <c r="AW49" s="181"/>
      <c r="AX49" s="181"/>
      <c r="AY49" s="181"/>
      <c r="AZ49" s="181"/>
      <c r="BA49" s="181"/>
      <c r="BB49" s="181"/>
      <c r="BC49" s="181"/>
      <c r="BD49" s="181"/>
      <c r="BE49" s="181"/>
      <c r="BF49" s="181"/>
      <c r="BG49" s="181"/>
      <c r="BH49" s="181"/>
      <c r="BI49" s="181"/>
      <c r="BJ49" s="181"/>
      <c r="BK49" s="181"/>
      <c r="BL49" s="181"/>
      <c r="BM49" s="181"/>
      <c r="BN49" s="181"/>
      <c r="BO49" s="182"/>
    </row>
    <row r="50" spans="19:67" ht="53.25" customHeight="1" x14ac:dyDescent="0.25">
      <c r="S50" s="180"/>
      <c r="T50" s="181"/>
      <c r="U50" s="181"/>
      <c r="V50" s="181"/>
      <c r="W50" s="181"/>
      <c r="X50" s="181"/>
      <c r="Y50" s="181"/>
      <c r="Z50" s="181"/>
      <c r="AA50" s="181"/>
      <c r="AB50" s="181"/>
      <c r="AC50" s="181"/>
      <c r="AD50" s="181"/>
      <c r="AE50" s="181"/>
      <c r="AF50" s="181"/>
      <c r="AG50" s="181"/>
      <c r="AH50" s="181"/>
      <c r="AI50" s="181"/>
      <c r="AJ50" s="181"/>
      <c r="AK50" s="181"/>
      <c r="AL50" s="181"/>
      <c r="AM50" s="181"/>
      <c r="AN50" s="181"/>
      <c r="AO50" s="181"/>
      <c r="AP50" s="181"/>
      <c r="AQ50" s="181"/>
      <c r="AR50" s="181"/>
      <c r="AS50" s="181"/>
      <c r="AT50" s="181"/>
      <c r="AU50" s="181"/>
      <c r="AV50" s="181"/>
      <c r="AW50" s="181"/>
      <c r="AX50" s="181"/>
      <c r="AY50" s="181"/>
      <c r="AZ50" s="181"/>
      <c r="BA50" s="181"/>
      <c r="BB50" s="181"/>
      <c r="BC50" s="181"/>
      <c r="BD50" s="181"/>
      <c r="BE50" s="181"/>
      <c r="BF50" s="181"/>
      <c r="BG50" s="181"/>
      <c r="BH50" s="181"/>
      <c r="BI50" s="181"/>
      <c r="BJ50" s="181"/>
      <c r="BK50" s="181"/>
      <c r="BL50" s="181"/>
      <c r="BM50" s="181"/>
      <c r="BN50" s="181"/>
      <c r="BO50" s="182"/>
    </row>
    <row r="51" spans="19:67" ht="53.25" customHeight="1" x14ac:dyDescent="0.25">
      <c r="S51" s="180"/>
      <c r="T51" s="181"/>
      <c r="U51" s="181"/>
      <c r="V51" s="181"/>
      <c r="W51" s="181"/>
      <c r="X51" s="181"/>
      <c r="Y51" s="181"/>
      <c r="Z51" s="181"/>
      <c r="AA51" s="181"/>
      <c r="AB51" s="181"/>
      <c r="AC51" s="181"/>
      <c r="AD51" s="181"/>
      <c r="AE51" s="181"/>
      <c r="AF51" s="181"/>
      <c r="AG51" s="181"/>
      <c r="AH51" s="181"/>
      <c r="AI51" s="181"/>
      <c r="AJ51" s="181"/>
      <c r="AK51" s="181"/>
      <c r="AL51" s="181"/>
      <c r="AM51" s="181"/>
      <c r="AN51" s="181"/>
      <c r="AO51" s="181"/>
      <c r="AP51" s="181"/>
      <c r="AQ51" s="181"/>
      <c r="AR51" s="181"/>
      <c r="AS51" s="181"/>
      <c r="AT51" s="181"/>
      <c r="AU51" s="181"/>
      <c r="AV51" s="181"/>
      <c r="AW51" s="181"/>
      <c r="AX51" s="181"/>
      <c r="AY51" s="181"/>
      <c r="AZ51" s="181"/>
      <c r="BA51" s="181"/>
      <c r="BB51" s="181"/>
      <c r="BC51" s="181"/>
      <c r="BD51" s="181"/>
      <c r="BE51" s="181"/>
      <c r="BF51" s="181"/>
      <c r="BG51" s="181"/>
      <c r="BH51" s="181"/>
      <c r="BI51" s="181"/>
      <c r="BJ51" s="181"/>
      <c r="BK51" s="181"/>
      <c r="BL51" s="181"/>
      <c r="BM51" s="181"/>
      <c r="BN51" s="181"/>
      <c r="BO51" s="182"/>
    </row>
    <row r="52" spans="19:67" ht="53.25" customHeight="1" x14ac:dyDescent="0.25">
      <c r="S52" s="180"/>
      <c r="T52" s="181"/>
      <c r="U52" s="181"/>
      <c r="V52" s="181"/>
      <c r="W52" s="181"/>
      <c r="X52" s="181"/>
      <c r="Y52" s="181"/>
      <c r="Z52" s="181"/>
      <c r="AA52" s="181"/>
      <c r="AB52" s="181"/>
      <c r="AC52" s="181"/>
      <c r="AD52" s="181"/>
      <c r="AE52" s="181"/>
      <c r="AF52" s="181"/>
      <c r="AG52" s="181"/>
      <c r="AH52" s="181"/>
      <c r="AI52" s="181"/>
      <c r="AJ52" s="181"/>
      <c r="AK52" s="181"/>
      <c r="AL52" s="181"/>
      <c r="AM52" s="181"/>
      <c r="AN52" s="181"/>
      <c r="AO52" s="181"/>
      <c r="AP52" s="181"/>
      <c r="AQ52" s="181"/>
      <c r="AR52" s="181"/>
      <c r="AS52" s="181"/>
      <c r="AT52" s="181"/>
      <c r="AU52" s="181"/>
      <c r="AV52" s="181"/>
      <c r="AW52" s="181"/>
      <c r="AX52" s="181"/>
      <c r="AY52" s="181"/>
      <c r="AZ52" s="181"/>
      <c r="BA52" s="181"/>
      <c r="BB52" s="181"/>
      <c r="BC52" s="181"/>
      <c r="BD52" s="181"/>
      <c r="BE52" s="181"/>
      <c r="BF52" s="181"/>
      <c r="BG52" s="181"/>
      <c r="BH52" s="181"/>
      <c r="BI52" s="181"/>
      <c r="BJ52" s="181"/>
      <c r="BK52" s="181"/>
      <c r="BL52" s="181"/>
      <c r="BM52" s="181"/>
      <c r="BN52" s="181"/>
      <c r="BO52" s="182"/>
    </row>
    <row r="53" spans="19:67" ht="53.25" customHeight="1" x14ac:dyDescent="0.25">
      <c r="S53" s="180"/>
      <c r="T53" s="181"/>
      <c r="U53" s="181"/>
      <c r="V53" s="181"/>
      <c r="W53" s="181"/>
      <c r="X53" s="181"/>
      <c r="Y53" s="181"/>
      <c r="Z53" s="181"/>
      <c r="AA53" s="181"/>
      <c r="AB53" s="181"/>
      <c r="AC53" s="181"/>
      <c r="AD53" s="181"/>
      <c r="AE53" s="181"/>
      <c r="AF53" s="181"/>
      <c r="AG53" s="181"/>
      <c r="AH53" s="181"/>
      <c r="AI53" s="181"/>
      <c r="AJ53" s="181"/>
      <c r="AK53" s="181"/>
      <c r="AL53" s="181"/>
      <c r="AM53" s="181"/>
      <c r="AN53" s="181"/>
      <c r="AO53" s="181"/>
      <c r="AP53" s="181"/>
      <c r="AQ53" s="181"/>
      <c r="AR53" s="181"/>
      <c r="AS53" s="181"/>
      <c r="AT53" s="181"/>
      <c r="AU53" s="181"/>
      <c r="AV53" s="181"/>
      <c r="AW53" s="181"/>
      <c r="AX53" s="181"/>
      <c r="AY53" s="181"/>
      <c r="AZ53" s="181"/>
      <c r="BA53" s="181"/>
      <c r="BB53" s="181"/>
      <c r="BC53" s="181"/>
      <c r="BD53" s="181"/>
      <c r="BE53" s="181"/>
      <c r="BF53" s="181"/>
      <c r="BG53" s="181"/>
      <c r="BH53" s="181"/>
      <c r="BI53" s="181"/>
      <c r="BJ53" s="181"/>
      <c r="BK53" s="181"/>
      <c r="BL53" s="181"/>
      <c r="BM53" s="181"/>
      <c r="BN53" s="181"/>
      <c r="BO53" s="182"/>
    </row>
    <row r="54" spans="19:67" ht="15" customHeight="1" x14ac:dyDescent="0.25">
      <c r="S54" s="180"/>
      <c r="T54" s="181"/>
      <c r="U54" s="181"/>
      <c r="V54" s="181"/>
      <c r="W54" s="181"/>
      <c r="X54" s="181"/>
      <c r="Y54" s="181"/>
      <c r="Z54" s="181"/>
      <c r="AA54" s="181"/>
      <c r="AB54" s="181"/>
      <c r="AC54" s="181"/>
      <c r="AD54" s="181"/>
      <c r="AE54" s="181"/>
      <c r="AF54" s="181"/>
      <c r="AG54" s="181"/>
      <c r="AH54" s="181"/>
      <c r="AI54" s="181"/>
      <c r="AJ54" s="181"/>
      <c r="AK54" s="181"/>
      <c r="AL54" s="181"/>
      <c r="AM54" s="181"/>
      <c r="AN54" s="181"/>
      <c r="AO54" s="181"/>
      <c r="AP54" s="181"/>
      <c r="AQ54" s="181"/>
      <c r="AR54" s="181"/>
      <c r="AS54" s="181"/>
      <c r="AT54" s="181"/>
      <c r="AU54" s="181"/>
      <c r="AV54" s="181"/>
      <c r="AW54" s="181"/>
      <c r="AX54" s="181"/>
      <c r="AY54" s="181"/>
      <c r="AZ54" s="181"/>
      <c r="BA54" s="181"/>
      <c r="BB54" s="181"/>
      <c r="BC54" s="181"/>
      <c r="BD54" s="181"/>
      <c r="BE54" s="181"/>
      <c r="BF54" s="181"/>
      <c r="BG54" s="181"/>
      <c r="BH54" s="181"/>
      <c r="BI54" s="181"/>
      <c r="BJ54" s="181"/>
      <c r="BK54" s="181"/>
      <c r="BL54" s="181"/>
      <c r="BM54" s="181"/>
      <c r="BN54" s="181"/>
      <c r="BO54" s="182"/>
    </row>
    <row r="55" spans="19:67" ht="15" customHeight="1" x14ac:dyDescent="0.25">
      <c r="S55" s="180"/>
      <c r="T55" s="181"/>
      <c r="U55" s="181"/>
      <c r="V55" s="181"/>
      <c r="W55" s="181"/>
      <c r="X55" s="181"/>
      <c r="Y55" s="181"/>
      <c r="Z55" s="181"/>
      <c r="AA55" s="181"/>
      <c r="AB55" s="181"/>
      <c r="AC55" s="181"/>
      <c r="AD55" s="181"/>
      <c r="AE55" s="181"/>
      <c r="AF55" s="181"/>
      <c r="AG55" s="181"/>
      <c r="AH55" s="181"/>
      <c r="AI55" s="181"/>
      <c r="AJ55" s="181"/>
      <c r="AK55" s="181"/>
      <c r="AL55" s="181"/>
      <c r="AM55" s="181"/>
      <c r="AN55" s="181"/>
      <c r="AO55" s="181"/>
      <c r="AP55" s="181"/>
      <c r="AQ55" s="181"/>
      <c r="AR55" s="181"/>
      <c r="AS55" s="181"/>
      <c r="AT55" s="181"/>
      <c r="AU55" s="181"/>
      <c r="AV55" s="181"/>
      <c r="AW55" s="181"/>
      <c r="AX55" s="181"/>
      <c r="AY55" s="181"/>
      <c r="AZ55" s="181"/>
      <c r="BA55" s="181"/>
      <c r="BB55" s="181"/>
      <c r="BC55" s="181"/>
      <c r="BD55" s="181"/>
      <c r="BE55" s="181"/>
      <c r="BF55" s="181"/>
      <c r="BG55" s="181"/>
      <c r="BH55" s="181"/>
      <c r="BI55" s="181"/>
      <c r="BJ55" s="181"/>
      <c r="BK55" s="181"/>
      <c r="BL55" s="181"/>
      <c r="BM55" s="181"/>
      <c r="BN55" s="181"/>
      <c r="BO55" s="182"/>
    </row>
    <row r="56" spans="19:67" ht="15.75" customHeight="1" thickBot="1" x14ac:dyDescent="0.3">
      <c r="S56" s="183"/>
      <c r="T56" s="184"/>
      <c r="U56" s="184"/>
      <c r="V56" s="184"/>
      <c r="W56" s="184"/>
      <c r="X56" s="184"/>
      <c r="Y56" s="184"/>
      <c r="Z56" s="184"/>
      <c r="AA56" s="184"/>
      <c r="AB56" s="184"/>
      <c r="AC56" s="184"/>
      <c r="AD56" s="184"/>
      <c r="AE56" s="184"/>
      <c r="AF56" s="184"/>
      <c r="AG56" s="184"/>
      <c r="AH56" s="184"/>
      <c r="AI56" s="184"/>
      <c r="AJ56" s="184"/>
      <c r="AK56" s="184"/>
      <c r="AL56" s="184"/>
      <c r="AM56" s="184"/>
      <c r="AN56" s="184"/>
      <c r="AO56" s="184"/>
      <c r="AP56" s="184"/>
      <c r="AQ56" s="184"/>
      <c r="AR56" s="184"/>
      <c r="AS56" s="184"/>
      <c r="AT56" s="184"/>
      <c r="AU56" s="184"/>
      <c r="AV56" s="184"/>
      <c r="AW56" s="184"/>
      <c r="AX56" s="184"/>
      <c r="AY56" s="184"/>
      <c r="AZ56" s="184"/>
      <c r="BA56" s="184"/>
      <c r="BB56" s="184"/>
      <c r="BC56" s="184"/>
      <c r="BD56" s="184"/>
      <c r="BE56" s="184"/>
      <c r="BF56" s="184"/>
      <c r="BG56" s="184"/>
      <c r="BH56" s="184"/>
      <c r="BI56" s="184"/>
      <c r="BJ56" s="184"/>
      <c r="BK56" s="184"/>
      <c r="BL56" s="184"/>
      <c r="BM56" s="184"/>
      <c r="BN56" s="184"/>
      <c r="BO56" s="185"/>
    </row>
    <row r="57" spans="19:67" ht="53.25" x14ac:dyDescent="0.8">
      <c r="T57" s="63"/>
      <c r="W57" s="64"/>
      <c r="X57" s="65"/>
      <c r="Y57" s="65"/>
      <c r="Z57" s="65"/>
      <c r="AA57" s="65"/>
      <c r="AB57" s="65"/>
      <c r="AC57" s="65"/>
      <c r="AD57" s="66"/>
      <c r="AE57" s="67"/>
      <c r="AG57" s="65"/>
      <c r="AH57" s="65"/>
      <c r="AI57" s="65"/>
      <c r="AJ57" s="65"/>
      <c r="AK57" s="65"/>
      <c r="AL57" s="65"/>
      <c r="AM57" s="65"/>
      <c r="AN57" s="65"/>
      <c r="AO57" s="65"/>
      <c r="AP57" s="68"/>
      <c r="AQ57" s="68"/>
      <c r="AR57" s="68"/>
      <c r="AS57" s="69"/>
      <c r="AT57" s="65"/>
      <c r="AU57" s="70"/>
      <c r="AV57" s="65"/>
      <c r="AW57" s="65"/>
      <c r="AX57" s="65"/>
      <c r="AY57" s="65"/>
      <c r="AZ57" s="65"/>
      <c r="BN57" s="71"/>
    </row>
    <row r="58" spans="19:67" ht="53.25" x14ac:dyDescent="0.8">
      <c r="T58" s="63"/>
      <c r="W58" s="64"/>
      <c r="X58" s="65"/>
      <c r="Y58" s="65"/>
      <c r="Z58" s="65"/>
      <c r="AA58" s="65"/>
      <c r="AB58" s="65"/>
      <c r="AC58" s="65"/>
      <c r="AD58" s="66"/>
      <c r="AE58" s="67"/>
      <c r="AG58" s="65"/>
      <c r="AH58" s="65"/>
      <c r="AI58" s="65"/>
      <c r="AJ58" s="65"/>
      <c r="AK58" s="65"/>
      <c r="AL58" s="65"/>
      <c r="AM58" s="65"/>
      <c r="AN58" s="65"/>
      <c r="AO58" s="65"/>
      <c r="AP58" s="68"/>
      <c r="AQ58" s="68"/>
      <c r="AR58" s="68"/>
      <c r="AS58" s="69"/>
      <c r="AT58" s="65"/>
      <c r="AU58" s="70"/>
      <c r="AV58" s="65"/>
      <c r="AW58" s="65"/>
      <c r="AX58" s="65"/>
      <c r="AY58" s="65"/>
      <c r="AZ58" s="65"/>
      <c r="BN58" s="71"/>
    </row>
    <row r="59" spans="19:67" ht="53.25" x14ac:dyDescent="0.8">
      <c r="T59" s="63"/>
      <c r="W59" s="64"/>
      <c r="X59" s="65"/>
      <c r="Y59" s="65"/>
      <c r="Z59" s="65"/>
      <c r="AA59" s="65"/>
      <c r="AB59" s="65"/>
      <c r="AC59" s="65"/>
      <c r="AD59" s="66"/>
      <c r="AE59" s="67"/>
      <c r="AG59" s="65"/>
      <c r="AH59" s="65"/>
      <c r="AI59" s="65"/>
      <c r="AJ59" s="65"/>
      <c r="AK59" s="65"/>
      <c r="AL59" s="65"/>
      <c r="AM59" s="65"/>
      <c r="AN59" s="65"/>
      <c r="AO59" s="65"/>
      <c r="AP59" s="68"/>
      <c r="AQ59" s="68"/>
      <c r="AR59" s="68"/>
      <c r="AS59" s="69"/>
      <c r="AT59" s="65"/>
      <c r="AU59" s="70"/>
      <c r="AV59" s="65"/>
      <c r="AW59" s="65"/>
      <c r="AX59" s="65"/>
      <c r="AY59" s="65"/>
      <c r="AZ59" s="65"/>
      <c r="BN59" s="71"/>
    </row>
    <row r="60" spans="19:67" ht="53.25" x14ac:dyDescent="0.8">
      <c r="T60" s="63"/>
      <c r="W60" s="64"/>
      <c r="X60" s="65"/>
      <c r="Y60" s="65"/>
      <c r="Z60" s="65"/>
      <c r="AA60" s="65"/>
      <c r="AB60" s="65"/>
      <c r="AC60" s="65"/>
      <c r="AD60" s="66"/>
      <c r="AE60" s="67"/>
      <c r="AG60" s="65"/>
      <c r="AH60" s="65"/>
      <c r="AI60" s="65"/>
      <c r="AJ60" s="65"/>
      <c r="AK60" s="65"/>
      <c r="AL60" s="65"/>
      <c r="AM60" s="65"/>
      <c r="AN60" s="65"/>
      <c r="AO60" s="65"/>
      <c r="AP60" s="68"/>
      <c r="AQ60" s="68"/>
      <c r="AR60" s="68"/>
      <c r="AS60" s="69"/>
      <c r="AT60" s="65"/>
      <c r="AU60" s="70"/>
      <c r="AV60" s="65"/>
      <c r="AW60" s="65"/>
      <c r="AX60" s="65"/>
      <c r="AY60" s="65"/>
      <c r="AZ60" s="65"/>
      <c r="BN60" s="71"/>
    </row>
    <row r="61" spans="19:67" ht="53.25" x14ac:dyDescent="0.8">
      <c r="T61" s="63"/>
      <c r="W61" s="64"/>
      <c r="X61" s="65"/>
      <c r="Y61" s="65"/>
      <c r="Z61" s="65"/>
      <c r="AA61" s="65"/>
      <c r="AB61" s="65"/>
      <c r="AC61" s="65"/>
      <c r="AD61" s="66"/>
      <c r="AE61" s="67"/>
      <c r="AG61" s="65"/>
      <c r="AH61" s="65"/>
      <c r="AI61" s="65"/>
      <c r="AJ61" s="65"/>
      <c r="AK61" s="65"/>
      <c r="AL61" s="65"/>
      <c r="AM61" s="65"/>
      <c r="AN61" s="65"/>
      <c r="AO61" s="65"/>
      <c r="AP61" s="68"/>
      <c r="AQ61" s="68"/>
      <c r="AR61" s="68"/>
      <c r="AS61" s="69"/>
      <c r="AT61" s="65"/>
      <c r="AU61" s="70"/>
      <c r="AV61" s="65"/>
      <c r="AW61" s="65"/>
      <c r="AX61" s="65"/>
      <c r="AY61" s="65"/>
      <c r="AZ61" s="65"/>
      <c r="BN61" s="71"/>
    </row>
    <row r="62" spans="19:67" ht="53.25" x14ac:dyDescent="0.8">
      <c r="T62" s="63"/>
      <c r="W62" s="64"/>
      <c r="X62" s="65"/>
      <c r="Y62" s="65"/>
      <c r="Z62" s="65"/>
      <c r="AA62" s="65"/>
      <c r="AB62" s="65"/>
      <c r="AC62" s="65"/>
      <c r="AD62" s="66"/>
      <c r="AE62" s="67"/>
      <c r="AG62" s="65"/>
      <c r="AH62" s="65"/>
      <c r="AI62" s="65"/>
      <c r="AJ62" s="65"/>
      <c r="AK62" s="65"/>
      <c r="AL62" s="65"/>
      <c r="AM62" s="65"/>
      <c r="AN62" s="65"/>
      <c r="AO62" s="65"/>
      <c r="AP62" s="68"/>
      <c r="AQ62" s="68"/>
      <c r="AR62" s="68"/>
      <c r="AS62" s="69"/>
      <c r="AT62" s="65"/>
      <c r="AU62" s="70"/>
      <c r="AV62" s="65"/>
      <c r="AW62" s="65"/>
      <c r="AX62" s="65"/>
      <c r="AY62" s="65"/>
      <c r="AZ62" s="65"/>
      <c r="BN62" s="71"/>
    </row>
    <row r="63" spans="19:67" ht="53.25" x14ac:dyDescent="0.8">
      <c r="T63" s="63"/>
      <c r="W63" s="64"/>
      <c r="X63" s="65"/>
      <c r="Y63" s="65"/>
      <c r="Z63" s="65"/>
      <c r="AA63" s="65"/>
      <c r="AB63" s="65"/>
      <c r="AC63" s="65"/>
      <c r="AD63" s="66"/>
      <c r="AE63" s="67"/>
      <c r="AG63" s="65"/>
      <c r="AH63" s="65"/>
      <c r="AI63" s="65"/>
      <c r="AJ63" s="65"/>
      <c r="AK63" s="65"/>
      <c r="AL63" s="65"/>
      <c r="AM63" s="65"/>
      <c r="AN63" s="65"/>
      <c r="AO63" s="65"/>
      <c r="AP63" s="68"/>
      <c r="AQ63" s="68"/>
      <c r="AR63" s="68"/>
      <c r="AS63" s="69"/>
      <c r="AT63" s="65"/>
      <c r="AU63" s="70"/>
      <c r="AV63" s="65"/>
      <c r="AW63" s="65"/>
      <c r="AX63" s="65"/>
      <c r="AY63" s="65"/>
      <c r="AZ63" s="65"/>
      <c r="BN63" s="71"/>
    </row>
    <row r="64" spans="19:67" ht="53.25" x14ac:dyDescent="0.8">
      <c r="T64" s="63"/>
      <c r="W64" s="64"/>
      <c r="X64" s="65"/>
      <c r="Y64" s="65"/>
      <c r="Z64" s="65"/>
      <c r="AA64" s="65"/>
      <c r="AB64" s="65"/>
      <c r="AC64" s="65"/>
      <c r="AD64" s="66"/>
      <c r="AE64" s="67"/>
      <c r="AG64" s="65"/>
      <c r="AH64" s="65"/>
      <c r="AI64" s="65"/>
      <c r="AJ64" s="65"/>
      <c r="AK64" s="65"/>
      <c r="AL64" s="65"/>
      <c r="AM64" s="65"/>
      <c r="AN64" s="65"/>
      <c r="AO64" s="65"/>
      <c r="AP64" s="68"/>
      <c r="AQ64" s="68"/>
      <c r="AR64" s="68"/>
      <c r="AS64" s="69"/>
      <c r="AT64" s="65"/>
      <c r="AU64" s="70"/>
      <c r="AV64" s="65"/>
      <c r="AW64" s="65"/>
      <c r="AX64" s="65"/>
      <c r="AY64" s="65"/>
      <c r="AZ64" s="65"/>
      <c r="BN64" s="71"/>
    </row>
    <row r="65" spans="20:66" ht="53.25" x14ac:dyDescent="0.8">
      <c r="T65" s="63"/>
      <c r="W65" s="64"/>
      <c r="X65" s="65"/>
      <c r="Y65" s="65"/>
      <c r="Z65" s="65"/>
      <c r="AA65" s="65"/>
      <c r="AB65" s="65"/>
      <c r="AC65" s="65"/>
      <c r="AD65" s="66"/>
      <c r="AE65" s="67"/>
      <c r="AG65" s="65"/>
      <c r="AH65" s="65"/>
      <c r="AI65" s="65"/>
      <c r="AJ65" s="65"/>
      <c r="AK65" s="65"/>
      <c r="AL65" s="65"/>
      <c r="AM65" s="65"/>
      <c r="AN65" s="65"/>
      <c r="AO65" s="65"/>
      <c r="AP65" s="68"/>
      <c r="AQ65" s="68"/>
      <c r="AR65" s="68"/>
      <c r="AS65" s="69"/>
      <c r="AT65" s="65"/>
      <c r="AU65" s="70"/>
      <c r="AV65" s="65"/>
      <c r="AW65" s="65"/>
      <c r="AX65" s="65"/>
      <c r="AY65" s="65"/>
      <c r="AZ65" s="65"/>
      <c r="BN65" s="71"/>
    </row>
    <row r="66" spans="20:66" ht="53.25" x14ac:dyDescent="0.8">
      <c r="T66" s="63"/>
      <c r="W66" s="64"/>
      <c r="X66" s="65"/>
      <c r="Y66" s="65"/>
      <c r="Z66" s="65"/>
      <c r="AA66" s="65"/>
      <c r="AB66" s="65"/>
      <c r="AC66" s="65"/>
      <c r="AD66" s="66"/>
      <c r="AE66" s="67"/>
      <c r="AG66" s="65"/>
      <c r="AH66" s="65"/>
      <c r="AI66" s="65"/>
      <c r="AJ66" s="65"/>
      <c r="AK66" s="65"/>
      <c r="AL66" s="65"/>
      <c r="AM66" s="65"/>
      <c r="AN66" s="65"/>
      <c r="AO66" s="65"/>
      <c r="AP66" s="68"/>
      <c r="AQ66" s="68"/>
      <c r="AR66" s="68"/>
      <c r="AS66" s="69"/>
      <c r="AT66" s="65"/>
      <c r="AU66" s="70"/>
      <c r="AV66" s="65"/>
      <c r="AW66" s="65"/>
      <c r="AX66" s="65"/>
      <c r="AY66" s="65"/>
      <c r="AZ66" s="65"/>
      <c r="BN66" s="71"/>
    </row>
    <row r="67" spans="20:66" ht="53.25" x14ac:dyDescent="0.8">
      <c r="T67" s="63"/>
      <c r="W67" s="64"/>
      <c r="X67" s="65"/>
      <c r="Y67" s="65"/>
      <c r="Z67" s="65"/>
      <c r="AA67" s="65"/>
      <c r="AB67" s="65"/>
      <c r="AC67" s="65"/>
      <c r="AD67" s="66"/>
      <c r="AE67" s="67"/>
      <c r="AG67" s="65"/>
      <c r="AH67" s="65"/>
      <c r="AI67" s="65"/>
      <c r="AJ67" s="65"/>
      <c r="AK67" s="65"/>
      <c r="AL67" s="65"/>
      <c r="AM67" s="65"/>
      <c r="AN67" s="65"/>
      <c r="AO67" s="65"/>
      <c r="AP67" s="68"/>
      <c r="AQ67" s="68"/>
      <c r="AR67" s="68"/>
      <c r="AS67" s="69"/>
      <c r="AT67" s="65"/>
      <c r="AU67" s="70"/>
      <c r="AV67" s="65"/>
      <c r="AW67" s="65"/>
      <c r="AX67" s="65"/>
      <c r="AY67" s="65"/>
      <c r="AZ67" s="65"/>
      <c r="BN67" s="71"/>
    </row>
    <row r="68" spans="20:66" ht="53.25" x14ac:dyDescent="0.8">
      <c r="T68" s="63"/>
      <c r="W68" s="64"/>
      <c r="X68" s="65"/>
      <c r="Y68" s="65"/>
      <c r="Z68" s="65"/>
      <c r="AA68" s="65"/>
      <c r="AB68" s="65"/>
      <c r="AC68" s="65"/>
      <c r="AD68" s="66"/>
      <c r="AE68" s="67"/>
      <c r="AG68" s="65"/>
      <c r="AH68" s="65"/>
      <c r="AI68" s="65"/>
      <c r="AJ68" s="65"/>
      <c r="AK68" s="65"/>
      <c r="AL68" s="65"/>
      <c r="AM68" s="65"/>
      <c r="AN68" s="65"/>
      <c r="AO68" s="65"/>
      <c r="AP68" s="68"/>
      <c r="AQ68" s="68"/>
      <c r="AR68" s="68"/>
      <c r="AS68" s="69"/>
      <c r="AT68" s="65"/>
      <c r="AU68" s="70"/>
      <c r="AV68" s="65"/>
      <c r="AW68" s="65"/>
      <c r="AX68" s="65"/>
      <c r="AY68" s="65"/>
      <c r="AZ68" s="65"/>
      <c r="BN68" s="71"/>
    </row>
    <row r="69" spans="20:66" ht="53.25" x14ac:dyDescent="0.8">
      <c r="T69" s="63"/>
      <c r="W69" s="64"/>
      <c r="X69" s="65"/>
      <c r="Y69" s="65"/>
      <c r="Z69" s="65"/>
      <c r="AA69" s="65"/>
      <c r="AB69" s="65"/>
      <c r="AC69" s="65"/>
      <c r="AD69" s="66"/>
      <c r="AE69" s="67"/>
      <c r="AG69" s="65"/>
      <c r="AH69" s="65"/>
      <c r="AI69" s="65"/>
      <c r="AJ69" s="65"/>
      <c r="AK69" s="65"/>
      <c r="AL69" s="65"/>
      <c r="AM69" s="65"/>
      <c r="AN69" s="65"/>
      <c r="AO69" s="65"/>
      <c r="AP69" s="68"/>
      <c r="AQ69" s="68"/>
      <c r="AR69" s="68"/>
      <c r="AS69" s="69"/>
      <c r="AT69" s="65"/>
      <c r="AU69" s="70"/>
      <c r="AV69" s="65"/>
      <c r="AW69" s="65"/>
      <c r="AX69" s="65"/>
      <c r="AY69" s="65"/>
      <c r="AZ69" s="65"/>
      <c r="BN69" s="71"/>
    </row>
    <row r="70" spans="20:66" ht="53.25" x14ac:dyDescent="0.8">
      <c r="T70" s="63"/>
      <c r="W70" s="64"/>
      <c r="X70" s="65"/>
      <c r="Y70" s="65"/>
      <c r="Z70" s="65"/>
      <c r="AA70" s="65"/>
      <c r="AB70" s="65"/>
      <c r="AC70" s="65"/>
      <c r="AD70" s="66"/>
      <c r="AE70" s="67"/>
      <c r="AG70" s="65"/>
      <c r="AH70" s="65"/>
      <c r="AI70" s="65"/>
      <c r="AJ70" s="65"/>
      <c r="AK70" s="65"/>
      <c r="AL70" s="65"/>
      <c r="AM70" s="65"/>
      <c r="AN70" s="65"/>
      <c r="AO70" s="65"/>
      <c r="AP70" s="68"/>
      <c r="AQ70" s="68"/>
      <c r="AR70" s="68"/>
      <c r="AS70" s="69"/>
      <c r="AT70" s="65"/>
      <c r="AU70" s="70"/>
      <c r="AV70" s="65"/>
      <c r="AW70" s="65"/>
      <c r="AX70" s="65"/>
      <c r="AY70" s="65"/>
      <c r="AZ70" s="65"/>
      <c r="BN70" s="71"/>
    </row>
    <row r="71" spans="20:66" ht="53.25" x14ac:dyDescent="0.8">
      <c r="T71" s="63"/>
      <c r="W71" s="64"/>
      <c r="X71" s="65"/>
      <c r="Y71" s="65"/>
      <c r="Z71" s="65"/>
      <c r="AA71" s="65"/>
      <c r="AB71" s="65"/>
      <c r="AC71" s="65"/>
      <c r="AD71" s="66"/>
      <c r="AE71" s="67"/>
      <c r="AG71" s="65"/>
      <c r="AH71" s="65"/>
      <c r="AI71" s="65"/>
      <c r="AJ71" s="65"/>
      <c r="AK71" s="65"/>
      <c r="AL71" s="65"/>
      <c r="AM71" s="65"/>
      <c r="AN71" s="65"/>
      <c r="AO71" s="65"/>
      <c r="AP71" s="68"/>
      <c r="AQ71" s="68"/>
      <c r="AR71" s="68"/>
      <c r="AS71" s="69"/>
      <c r="AT71" s="65"/>
      <c r="AU71" s="70"/>
      <c r="AV71" s="65"/>
      <c r="AW71" s="65"/>
      <c r="AX71" s="65"/>
      <c r="AY71" s="65"/>
      <c r="AZ71" s="65"/>
      <c r="BN71" s="71"/>
    </row>
    <row r="72" spans="20:66" ht="53.25" x14ac:dyDescent="0.8">
      <c r="T72" s="63"/>
      <c r="W72" s="64"/>
      <c r="X72" s="65"/>
      <c r="Y72" s="65"/>
      <c r="Z72" s="65"/>
      <c r="AA72" s="65"/>
      <c r="AB72" s="65"/>
      <c r="AC72" s="65"/>
      <c r="AD72" s="66"/>
      <c r="AE72" s="67"/>
      <c r="AG72" s="65"/>
      <c r="AH72" s="65"/>
      <c r="AI72" s="65"/>
      <c r="AJ72" s="65"/>
      <c r="AK72" s="65"/>
      <c r="AL72" s="65"/>
      <c r="AM72" s="65"/>
      <c r="AN72" s="65"/>
      <c r="AO72" s="65"/>
      <c r="AP72" s="68"/>
      <c r="AQ72" s="68"/>
      <c r="AR72" s="68"/>
      <c r="AS72" s="69"/>
      <c r="AT72" s="65"/>
      <c r="AU72" s="70"/>
      <c r="AV72" s="65"/>
      <c r="AW72" s="65"/>
      <c r="AX72" s="65"/>
      <c r="AY72" s="65"/>
      <c r="AZ72" s="65"/>
      <c r="BN72" s="71"/>
    </row>
    <row r="73" spans="20:66" ht="53.25" x14ac:dyDescent="0.8">
      <c r="T73" s="63"/>
      <c r="W73" s="64"/>
      <c r="X73" s="65"/>
      <c r="Y73" s="65"/>
      <c r="Z73" s="65"/>
      <c r="AA73" s="65"/>
      <c r="AB73" s="65"/>
      <c r="AC73" s="65"/>
      <c r="AD73" s="66"/>
      <c r="AE73" s="67"/>
      <c r="AG73" s="65"/>
      <c r="AH73" s="65"/>
      <c r="AI73" s="65"/>
      <c r="AJ73" s="65"/>
      <c r="AK73" s="65"/>
      <c r="AL73" s="65"/>
      <c r="AM73" s="65"/>
      <c r="AN73" s="65"/>
      <c r="AO73" s="65"/>
      <c r="AP73" s="68"/>
      <c r="AQ73" s="68"/>
      <c r="AR73" s="68"/>
      <c r="AS73" s="69"/>
      <c r="AT73" s="65"/>
      <c r="AU73" s="70"/>
      <c r="AV73" s="65"/>
      <c r="AW73" s="65"/>
      <c r="AX73" s="65"/>
      <c r="AY73" s="65"/>
      <c r="AZ73" s="65"/>
      <c r="BN73" s="71"/>
    </row>
    <row r="74" spans="20:66" ht="53.25" x14ac:dyDescent="0.8">
      <c r="T74" s="63"/>
      <c r="W74" s="64"/>
      <c r="X74" s="65"/>
      <c r="Y74" s="65"/>
      <c r="Z74" s="65"/>
      <c r="AA74" s="65"/>
      <c r="AB74" s="65"/>
      <c r="AC74" s="65"/>
      <c r="AD74" s="66"/>
      <c r="AE74" s="67"/>
      <c r="AG74" s="65"/>
      <c r="AH74" s="65"/>
      <c r="AI74" s="65"/>
      <c r="AJ74" s="65"/>
      <c r="AK74" s="65"/>
      <c r="AL74" s="65"/>
      <c r="AM74" s="65"/>
      <c r="AN74" s="65"/>
      <c r="AO74" s="65"/>
      <c r="AP74" s="68"/>
      <c r="AQ74" s="68"/>
      <c r="AR74" s="68"/>
      <c r="AS74" s="69"/>
      <c r="AT74" s="65"/>
      <c r="AU74" s="70"/>
      <c r="AV74" s="65"/>
      <c r="AW74" s="65"/>
      <c r="AX74" s="65"/>
      <c r="AY74" s="65"/>
      <c r="AZ74" s="65"/>
      <c r="BN74" s="71"/>
    </row>
    <row r="75" spans="20:66" ht="53.25" x14ac:dyDescent="0.8">
      <c r="T75" s="63"/>
      <c r="W75" s="64"/>
      <c r="X75" s="65"/>
      <c r="Y75" s="65"/>
      <c r="Z75" s="65"/>
      <c r="AA75" s="65"/>
      <c r="AB75" s="65"/>
      <c r="AC75" s="65"/>
      <c r="AD75" s="66"/>
      <c r="AE75" s="67"/>
      <c r="AG75" s="65"/>
      <c r="AH75" s="65"/>
      <c r="AI75" s="65"/>
      <c r="AJ75" s="65"/>
      <c r="AK75" s="65"/>
      <c r="AL75" s="65"/>
      <c r="AM75" s="65"/>
      <c r="AN75" s="65"/>
      <c r="AO75" s="65"/>
      <c r="AP75" s="68"/>
      <c r="AQ75" s="68"/>
      <c r="AR75" s="68"/>
      <c r="AS75" s="69"/>
      <c r="AT75" s="65"/>
      <c r="AU75" s="70"/>
      <c r="AV75" s="65"/>
      <c r="AW75" s="65"/>
      <c r="AX75" s="65"/>
      <c r="AY75" s="65"/>
      <c r="AZ75" s="65"/>
      <c r="BN75" s="71"/>
    </row>
    <row r="76" spans="20:66" ht="53.25" x14ac:dyDescent="0.8">
      <c r="T76" s="63"/>
      <c r="W76" s="64"/>
      <c r="X76" s="65"/>
      <c r="Y76" s="65"/>
      <c r="Z76" s="65"/>
      <c r="AA76" s="65"/>
      <c r="AB76" s="65"/>
      <c r="AC76" s="65"/>
      <c r="AD76" s="66"/>
      <c r="AE76" s="67"/>
      <c r="AG76" s="65"/>
      <c r="AH76" s="65"/>
      <c r="AI76" s="65"/>
      <c r="AJ76" s="65"/>
      <c r="AK76" s="65"/>
      <c r="AL76" s="65"/>
      <c r="AM76" s="65"/>
      <c r="AN76" s="65"/>
      <c r="AO76" s="65"/>
      <c r="AP76" s="68"/>
      <c r="AQ76" s="68"/>
      <c r="AR76" s="68"/>
      <c r="AS76" s="69"/>
      <c r="AT76" s="65"/>
      <c r="AU76" s="70"/>
      <c r="AV76" s="65"/>
      <c r="AW76" s="65"/>
      <c r="AX76" s="65"/>
      <c r="AY76" s="65"/>
      <c r="AZ76" s="65"/>
      <c r="BN76" s="71"/>
    </row>
    <row r="77" spans="20:66" ht="53.25" x14ac:dyDescent="0.8">
      <c r="T77" s="63"/>
      <c r="W77" s="64"/>
      <c r="X77" s="65"/>
      <c r="Y77" s="65"/>
      <c r="Z77" s="65"/>
      <c r="AA77" s="65"/>
      <c r="AB77" s="65"/>
      <c r="AC77" s="65"/>
      <c r="AD77" s="66"/>
      <c r="AE77" s="67"/>
      <c r="AG77" s="65"/>
      <c r="AH77" s="65"/>
      <c r="AI77" s="65"/>
      <c r="AJ77" s="65"/>
      <c r="AK77" s="65"/>
      <c r="AL77" s="65"/>
      <c r="AM77" s="65"/>
      <c r="AN77" s="65"/>
      <c r="AO77" s="65"/>
      <c r="AP77" s="68"/>
      <c r="AQ77" s="68"/>
      <c r="AR77" s="68"/>
      <c r="AS77" s="69"/>
      <c r="AT77" s="65"/>
      <c r="AU77" s="70"/>
      <c r="AV77" s="65"/>
      <c r="AW77" s="65"/>
      <c r="AX77" s="65"/>
      <c r="AY77" s="65"/>
      <c r="AZ77" s="65"/>
      <c r="BN77" s="71"/>
    </row>
    <row r="78" spans="20:66" ht="53.25" x14ac:dyDescent="0.8">
      <c r="T78" s="63"/>
      <c r="W78" s="64"/>
      <c r="X78" s="65"/>
      <c r="Y78" s="65"/>
      <c r="Z78" s="65"/>
      <c r="AA78" s="65"/>
      <c r="AB78" s="65"/>
      <c r="AC78" s="65"/>
      <c r="AD78" s="66"/>
      <c r="AE78" s="67"/>
      <c r="AG78" s="65"/>
      <c r="AH78" s="65"/>
      <c r="AI78" s="65"/>
      <c r="AJ78" s="65"/>
      <c r="AK78" s="65"/>
      <c r="AL78" s="65"/>
      <c r="AM78" s="65"/>
      <c r="AN78" s="65"/>
      <c r="AO78" s="65"/>
      <c r="AP78" s="68"/>
      <c r="AQ78" s="68"/>
      <c r="AR78" s="68"/>
      <c r="AS78" s="69"/>
      <c r="AT78" s="65"/>
      <c r="AU78" s="70"/>
      <c r="AV78" s="65"/>
      <c r="AW78" s="65"/>
      <c r="AX78" s="65"/>
      <c r="AY78" s="65"/>
      <c r="AZ78" s="65"/>
      <c r="BN78" s="71"/>
    </row>
    <row r="79" spans="20:66" ht="53.25" x14ac:dyDescent="0.8">
      <c r="T79" s="63"/>
      <c r="W79" s="64"/>
      <c r="X79" s="65"/>
      <c r="Y79" s="65"/>
      <c r="Z79" s="65"/>
      <c r="AA79" s="65"/>
      <c r="AB79" s="65"/>
      <c r="AC79" s="65"/>
      <c r="AD79" s="66"/>
      <c r="AE79" s="67"/>
      <c r="AG79" s="65"/>
      <c r="AH79" s="65"/>
      <c r="AI79" s="65"/>
      <c r="AJ79" s="65"/>
      <c r="AK79" s="65"/>
      <c r="AL79" s="65"/>
      <c r="AM79" s="65"/>
      <c r="AN79" s="65"/>
      <c r="AO79" s="65"/>
      <c r="AP79" s="68"/>
      <c r="AQ79" s="68"/>
      <c r="AR79" s="68"/>
      <c r="AS79" s="69"/>
      <c r="AT79" s="65"/>
      <c r="AU79" s="70"/>
      <c r="AV79" s="65"/>
      <c r="AW79" s="65"/>
      <c r="AX79" s="65"/>
      <c r="AY79" s="65"/>
      <c r="AZ79" s="65"/>
      <c r="BN79" s="71"/>
    </row>
    <row r="80" spans="20:66" ht="53.25" x14ac:dyDescent="0.8">
      <c r="T80" s="63"/>
      <c r="W80" s="64"/>
      <c r="X80" s="65"/>
      <c r="Y80" s="65"/>
      <c r="Z80" s="65"/>
      <c r="AA80" s="65"/>
      <c r="AB80" s="65"/>
      <c r="AC80" s="65"/>
      <c r="AD80" s="66"/>
      <c r="AE80" s="67"/>
      <c r="AG80" s="65"/>
      <c r="AH80" s="65"/>
      <c r="AI80" s="65"/>
      <c r="AJ80" s="65"/>
      <c r="AK80" s="65"/>
      <c r="AL80" s="65"/>
      <c r="AM80" s="65"/>
      <c r="AN80" s="65"/>
      <c r="AO80" s="65"/>
      <c r="AP80" s="68"/>
      <c r="AQ80" s="68"/>
      <c r="AR80" s="68"/>
      <c r="AS80" s="69"/>
      <c r="AT80" s="65"/>
      <c r="AU80" s="70"/>
      <c r="AV80" s="65"/>
      <c r="AW80" s="65"/>
      <c r="AX80" s="65"/>
      <c r="AY80" s="65"/>
      <c r="AZ80" s="65"/>
      <c r="BN80" s="71"/>
    </row>
    <row r="81" spans="20:66" ht="53.25" x14ac:dyDescent="0.8">
      <c r="T81" s="63"/>
      <c r="W81" s="64"/>
      <c r="X81" s="65"/>
      <c r="Y81" s="65"/>
      <c r="Z81" s="65"/>
      <c r="AA81" s="65"/>
      <c r="AB81" s="65"/>
      <c r="AC81" s="65"/>
      <c r="AD81" s="66"/>
      <c r="AE81" s="67"/>
      <c r="AG81" s="65"/>
      <c r="AH81" s="65"/>
      <c r="AI81" s="65"/>
      <c r="AJ81" s="65"/>
      <c r="AK81" s="65"/>
      <c r="AL81" s="65"/>
      <c r="AM81" s="65"/>
      <c r="AN81" s="65"/>
      <c r="AO81" s="65"/>
      <c r="AP81" s="68"/>
      <c r="AQ81" s="68"/>
      <c r="AR81" s="68"/>
      <c r="AS81" s="69"/>
      <c r="AT81" s="65"/>
      <c r="AU81" s="70"/>
      <c r="AV81" s="65"/>
      <c r="AW81" s="65"/>
      <c r="AX81" s="65"/>
      <c r="AY81" s="65"/>
      <c r="AZ81" s="65"/>
      <c r="BN81" s="71"/>
    </row>
    <row r="82" spans="20:66" ht="53.25" x14ac:dyDescent="0.8">
      <c r="T82" s="63"/>
      <c r="W82" s="64"/>
      <c r="X82" s="65"/>
      <c r="Y82" s="65"/>
      <c r="Z82" s="65"/>
      <c r="AA82" s="65"/>
      <c r="AB82" s="65"/>
      <c r="AC82" s="65"/>
      <c r="AD82" s="66"/>
      <c r="AE82" s="67"/>
      <c r="AG82" s="65"/>
      <c r="AH82" s="65"/>
      <c r="AI82" s="65"/>
      <c r="AJ82" s="65"/>
      <c r="AK82" s="65"/>
      <c r="AL82" s="65"/>
      <c r="AM82" s="65"/>
      <c r="AN82" s="65"/>
      <c r="AO82" s="65"/>
      <c r="AP82" s="68"/>
      <c r="AQ82" s="68"/>
      <c r="AR82" s="68"/>
      <c r="AS82" s="69"/>
      <c r="AT82" s="65"/>
      <c r="AU82" s="70"/>
      <c r="AV82" s="65"/>
      <c r="AW82" s="65"/>
      <c r="AX82" s="65"/>
      <c r="AY82" s="65"/>
      <c r="AZ82" s="65"/>
      <c r="BN82" s="71"/>
    </row>
    <row r="83" spans="20:66" ht="53.25" x14ac:dyDescent="0.8">
      <c r="T83" s="63"/>
      <c r="W83" s="64"/>
      <c r="X83" s="65"/>
      <c r="Y83" s="65"/>
      <c r="Z83" s="65"/>
      <c r="AA83" s="65"/>
      <c r="AB83" s="65"/>
      <c r="AC83" s="65"/>
      <c r="AD83" s="66"/>
      <c r="AE83" s="67"/>
      <c r="AG83" s="65"/>
      <c r="AH83" s="65"/>
      <c r="AI83" s="65"/>
      <c r="AJ83" s="65"/>
      <c r="AK83" s="65"/>
      <c r="AL83" s="65"/>
      <c r="AM83" s="65"/>
      <c r="AN83" s="65"/>
      <c r="AO83" s="65"/>
      <c r="AP83" s="68"/>
      <c r="AQ83" s="68"/>
      <c r="AR83" s="68"/>
      <c r="AS83" s="69"/>
      <c r="AT83" s="65"/>
      <c r="AU83" s="70"/>
      <c r="AV83" s="65"/>
      <c r="AW83" s="65"/>
      <c r="AX83" s="65"/>
      <c r="AY83" s="65"/>
      <c r="AZ83" s="65"/>
      <c r="BN83" s="71"/>
    </row>
    <row r="84" spans="20:66" ht="53.25" x14ac:dyDescent="0.8">
      <c r="T84" s="63"/>
      <c r="W84" s="64"/>
      <c r="X84" s="65"/>
      <c r="Y84" s="65"/>
      <c r="Z84" s="65"/>
      <c r="AA84" s="65"/>
      <c r="AB84" s="65"/>
      <c r="AC84" s="65"/>
      <c r="AD84" s="66"/>
      <c r="AE84" s="67"/>
      <c r="AG84" s="65"/>
      <c r="AH84" s="65"/>
      <c r="AI84" s="65"/>
      <c r="AJ84" s="65"/>
      <c r="AK84" s="65"/>
      <c r="AL84" s="65"/>
      <c r="AM84" s="65"/>
      <c r="AN84" s="65"/>
      <c r="AO84" s="65"/>
      <c r="AP84" s="68"/>
      <c r="AQ84" s="68"/>
      <c r="AR84" s="68"/>
      <c r="AS84" s="69"/>
      <c r="AT84" s="65"/>
      <c r="AU84" s="70"/>
      <c r="AV84" s="65"/>
      <c r="AW84" s="65"/>
      <c r="AX84" s="65"/>
      <c r="AY84" s="65"/>
      <c r="AZ84" s="65"/>
      <c r="BN84" s="71"/>
    </row>
    <row r="85" spans="20:66" ht="53.25" x14ac:dyDescent="0.8">
      <c r="T85" s="63"/>
      <c r="W85" s="64"/>
      <c r="X85" s="65"/>
      <c r="Y85" s="65"/>
      <c r="Z85" s="65"/>
      <c r="AA85" s="65"/>
      <c r="AB85" s="65"/>
      <c r="AC85" s="65"/>
      <c r="AD85" s="66"/>
      <c r="AE85" s="67"/>
      <c r="AG85" s="65"/>
      <c r="AH85" s="65"/>
      <c r="AI85" s="65"/>
      <c r="AJ85" s="65"/>
      <c r="AK85" s="65"/>
      <c r="AL85" s="65"/>
      <c r="AM85" s="65"/>
      <c r="AN85" s="65"/>
      <c r="AO85" s="65"/>
      <c r="AP85" s="68"/>
      <c r="AQ85" s="68"/>
      <c r="AR85" s="68"/>
      <c r="AS85" s="69"/>
      <c r="AT85" s="65"/>
      <c r="AU85" s="70"/>
      <c r="AV85" s="65"/>
      <c r="AW85" s="65"/>
      <c r="AX85" s="65"/>
      <c r="AY85" s="65"/>
      <c r="AZ85" s="65"/>
      <c r="BN85" s="71"/>
    </row>
    <row r="86" spans="20:66" ht="53.25" x14ac:dyDescent="0.8">
      <c r="T86" s="63"/>
      <c r="W86" s="64"/>
      <c r="X86" s="65"/>
      <c r="Y86" s="65"/>
      <c r="Z86" s="65"/>
      <c r="AA86" s="65"/>
      <c r="AB86" s="65"/>
      <c r="AC86" s="65"/>
      <c r="AD86" s="66"/>
      <c r="AE86" s="67"/>
      <c r="AG86" s="65"/>
      <c r="AH86" s="65"/>
      <c r="AI86" s="65"/>
      <c r="AJ86" s="65"/>
      <c r="AK86" s="65"/>
      <c r="AL86" s="65"/>
      <c r="AM86" s="65"/>
      <c r="AN86" s="65"/>
      <c r="AO86" s="65"/>
      <c r="AP86" s="68"/>
      <c r="AQ86" s="68"/>
      <c r="AR86" s="68"/>
      <c r="AS86" s="69"/>
      <c r="AT86" s="65"/>
      <c r="AU86" s="70"/>
      <c r="AV86" s="65"/>
      <c r="AW86" s="65"/>
      <c r="AX86" s="65"/>
      <c r="AY86" s="65"/>
      <c r="AZ86" s="65"/>
      <c r="BN86" s="71"/>
    </row>
    <row r="87" spans="20:66" ht="53.25" x14ac:dyDescent="0.8">
      <c r="T87" s="63"/>
      <c r="W87" s="64"/>
      <c r="X87" s="65"/>
      <c r="Y87" s="65"/>
      <c r="Z87" s="65"/>
      <c r="AA87" s="65"/>
      <c r="AB87" s="65"/>
      <c r="AC87" s="65"/>
      <c r="AD87" s="66"/>
      <c r="AE87" s="67"/>
      <c r="AG87" s="65"/>
      <c r="AH87" s="65"/>
      <c r="AI87" s="65"/>
      <c r="AJ87" s="65"/>
      <c r="AK87" s="65"/>
      <c r="AL87" s="65"/>
      <c r="AM87" s="65"/>
      <c r="AN87" s="65"/>
      <c r="AO87" s="65"/>
      <c r="AP87" s="68"/>
      <c r="AQ87" s="68"/>
      <c r="AR87" s="68"/>
      <c r="AS87" s="69"/>
      <c r="AT87" s="65"/>
      <c r="AU87" s="70"/>
      <c r="AV87" s="65"/>
      <c r="AW87" s="65"/>
      <c r="AX87" s="65"/>
      <c r="AY87" s="65"/>
      <c r="AZ87" s="65"/>
      <c r="BN87" s="71"/>
    </row>
    <row r="88" spans="20:66" ht="53.25" x14ac:dyDescent="0.8">
      <c r="T88" s="63"/>
      <c r="W88" s="64"/>
      <c r="X88" s="65"/>
      <c r="Y88" s="65"/>
      <c r="Z88" s="65"/>
      <c r="AA88" s="65"/>
      <c r="AB88" s="65"/>
      <c r="AC88" s="65"/>
      <c r="AD88" s="66"/>
      <c r="AE88" s="67"/>
      <c r="AG88" s="65"/>
      <c r="AH88" s="65"/>
      <c r="AI88" s="65"/>
      <c r="AJ88" s="65"/>
      <c r="AK88" s="65"/>
      <c r="AL88" s="65"/>
      <c r="AM88" s="65"/>
      <c r="AN88" s="65"/>
      <c r="AO88" s="65"/>
      <c r="AP88" s="68"/>
      <c r="AQ88" s="68"/>
      <c r="AR88" s="68"/>
      <c r="AS88" s="69"/>
      <c r="AT88" s="65"/>
      <c r="AU88" s="70"/>
      <c r="AV88" s="65"/>
      <c r="AW88" s="65"/>
      <c r="AX88" s="65"/>
      <c r="AY88" s="65"/>
      <c r="AZ88" s="65"/>
      <c r="BN88" s="71"/>
    </row>
    <row r="89" spans="20:66" ht="53.25" x14ac:dyDescent="0.8">
      <c r="T89" s="63"/>
      <c r="W89" s="64"/>
      <c r="X89" s="65"/>
      <c r="Y89" s="65"/>
      <c r="Z89" s="65"/>
      <c r="AA89" s="65"/>
      <c r="AB89" s="65"/>
      <c r="AC89" s="65"/>
      <c r="AD89" s="66"/>
      <c r="AE89" s="67"/>
      <c r="AG89" s="65"/>
      <c r="AH89" s="65"/>
      <c r="AI89" s="65"/>
      <c r="AJ89" s="65"/>
      <c r="AK89" s="65"/>
      <c r="AL89" s="65"/>
      <c r="AM89" s="65"/>
      <c r="AN89" s="65"/>
      <c r="AO89" s="65"/>
      <c r="AP89" s="68"/>
      <c r="AQ89" s="68"/>
      <c r="AR89" s="68"/>
      <c r="AS89" s="69"/>
      <c r="AT89" s="65"/>
      <c r="AU89" s="70"/>
      <c r="AV89" s="65"/>
      <c r="AW89" s="65"/>
      <c r="AX89" s="65"/>
      <c r="AY89" s="65"/>
      <c r="AZ89" s="65"/>
      <c r="BN89" s="71"/>
    </row>
    <row r="90" spans="20:66" ht="53.25" x14ac:dyDescent="0.8">
      <c r="T90" s="63"/>
      <c r="W90" s="64"/>
      <c r="X90" s="65"/>
      <c r="Y90" s="65"/>
      <c r="Z90" s="65"/>
      <c r="AA90" s="65"/>
      <c r="AB90" s="65"/>
      <c r="AC90" s="65"/>
      <c r="AD90" s="66"/>
      <c r="AE90" s="67"/>
      <c r="AG90" s="65"/>
      <c r="AH90" s="65"/>
      <c r="AI90" s="65"/>
      <c r="AJ90" s="65"/>
      <c r="AK90" s="65"/>
      <c r="AL90" s="65"/>
      <c r="AM90" s="65"/>
      <c r="AN90" s="65"/>
      <c r="AO90" s="65"/>
      <c r="AP90" s="68"/>
      <c r="AQ90" s="68"/>
      <c r="AR90" s="68"/>
      <c r="AS90" s="69"/>
      <c r="AT90" s="65"/>
      <c r="AU90" s="70"/>
      <c r="AV90" s="65"/>
      <c r="AW90" s="65"/>
      <c r="AX90" s="65"/>
      <c r="AY90" s="65"/>
      <c r="AZ90" s="65"/>
      <c r="BN90" s="71"/>
    </row>
    <row r="91" spans="20:66" ht="53.25" x14ac:dyDescent="0.8">
      <c r="T91" s="63"/>
      <c r="W91" s="64"/>
      <c r="X91" s="65"/>
      <c r="Y91" s="65"/>
      <c r="Z91" s="65"/>
      <c r="AA91" s="65"/>
      <c r="AB91" s="65"/>
      <c r="AC91" s="65"/>
      <c r="AD91" s="66"/>
      <c r="AE91" s="67"/>
      <c r="AG91" s="65"/>
      <c r="AH91" s="65"/>
      <c r="AI91" s="65"/>
      <c r="AJ91" s="65"/>
      <c r="AK91" s="65"/>
      <c r="AL91" s="65"/>
      <c r="AM91" s="65"/>
      <c r="AN91" s="65"/>
      <c r="AO91" s="65"/>
      <c r="AP91" s="68"/>
      <c r="AQ91" s="68"/>
      <c r="AR91" s="68"/>
      <c r="AS91" s="69"/>
      <c r="AT91" s="65"/>
      <c r="AU91" s="70"/>
      <c r="AV91" s="65"/>
      <c r="AW91" s="65"/>
      <c r="AX91" s="65"/>
      <c r="AY91" s="65"/>
      <c r="AZ91" s="65"/>
      <c r="BN91" s="71"/>
    </row>
    <row r="92" spans="20:66" ht="53.25" x14ac:dyDescent="0.8">
      <c r="T92" s="63"/>
      <c r="W92" s="64"/>
      <c r="X92" s="65"/>
      <c r="Y92" s="65"/>
      <c r="Z92" s="65"/>
      <c r="AA92" s="65"/>
      <c r="AB92" s="65"/>
      <c r="AC92" s="65"/>
      <c r="AD92" s="66"/>
      <c r="AE92" s="67"/>
      <c r="AG92" s="65"/>
      <c r="AH92" s="65"/>
      <c r="AI92" s="65"/>
      <c r="AJ92" s="65"/>
      <c r="AK92" s="65"/>
      <c r="AL92" s="65"/>
      <c r="AM92" s="65"/>
      <c r="AN92" s="65"/>
      <c r="AO92" s="65"/>
      <c r="AP92" s="68"/>
      <c r="AQ92" s="68"/>
      <c r="AR92" s="68"/>
      <c r="AS92" s="69"/>
      <c r="AT92" s="65"/>
      <c r="AU92" s="70"/>
      <c r="AV92" s="65"/>
      <c r="AW92" s="65"/>
      <c r="AX92" s="65"/>
      <c r="AY92" s="65"/>
      <c r="AZ92" s="65"/>
      <c r="BN92" s="71"/>
    </row>
    <row r="93" spans="20:66" ht="53.25" x14ac:dyDescent="0.8">
      <c r="T93" s="63"/>
      <c r="W93" s="64"/>
      <c r="X93" s="65"/>
      <c r="Y93" s="65"/>
      <c r="Z93" s="65"/>
      <c r="AA93" s="65"/>
      <c r="AB93" s="65"/>
      <c r="AC93" s="65"/>
      <c r="AD93" s="66"/>
      <c r="AE93" s="67"/>
      <c r="AG93" s="65"/>
      <c r="AH93" s="65"/>
      <c r="AI93" s="65"/>
      <c r="AJ93" s="65"/>
      <c r="AK93" s="65"/>
      <c r="AL93" s="65"/>
      <c r="AM93" s="65"/>
      <c r="AN93" s="65"/>
      <c r="AO93" s="65"/>
      <c r="AP93" s="68"/>
      <c r="AQ93" s="68"/>
      <c r="AR93" s="68"/>
      <c r="AS93" s="69"/>
      <c r="AT93" s="65"/>
      <c r="AU93" s="70"/>
      <c r="AV93" s="65"/>
      <c r="AW93" s="65"/>
      <c r="AX93" s="65"/>
      <c r="AY93" s="65"/>
      <c r="AZ93" s="65"/>
      <c r="BN93" s="71"/>
    </row>
    <row r="94" spans="20:66" ht="53.25" x14ac:dyDescent="0.8">
      <c r="T94" s="63"/>
      <c r="W94" s="64"/>
      <c r="X94" s="65"/>
      <c r="Y94" s="65"/>
      <c r="Z94" s="65"/>
      <c r="AA94" s="65"/>
      <c r="AB94" s="65"/>
      <c r="AC94" s="65"/>
      <c r="AD94" s="66"/>
      <c r="AE94" s="67"/>
      <c r="AG94" s="65"/>
      <c r="AH94" s="65"/>
      <c r="AI94" s="65"/>
      <c r="AJ94" s="65"/>
      <c r="AK94" s="65"/>
      <c r="AL94" s="65"/>
      <c r="AM94" s="65"/>
      <c r="AN94" s="65"/>
      <c r="AO94" s="65"/>
      <c r="AP94" s="68"/>
      <c r="AQ94" s="68"/>
      <c r="AR94" s="68"/>
      <c r="AS94" s="69"/>
      <c r="AT94" s="65"/>
      <c r="AU94" s="70"/>
      <c r="AV94" s="65"/>
      <c r="AW94" s="65"/>
      <c r="AX94" s="65"/>
      <c r="AY94" s="65"/>
      <c r="AZ94" s="65"/>
      <c r="BN94" s="71"/>
    </row>
    <row r="95" spans="20:66" ht="53.25" x14ac:dyDescent="0.8">
      <c r="T95" s="63"/>
      <c r="W95" s="64"/>
      <c r="X95" s="65"/>
      <c r="Y95" s="65"/>
      <c r="Z95" s="65"/>
      <c r="AA95" s="65"/>
      <c r="AB95" s="65"/>
      <c r="AC95" s="65"/>
      <c r="AD95" s="66"/>
      <c r="AE95" s="67"/>
      <c r="AG95" s="65"/>
      <c r="AH95" s="65"/>
      <c r="AI95" s="65"/>
      <c r="AJ95" s="65"/>
      <c r="AK95" s="65"/>
      <c r="AL95" s="65"/>
      <c r="AM95" s="65"/>
      <c r="AN95" s="65"/>
      <c r="AO95" s="65"/>
      <c r="AP95" s="68"/>
      <c r="AQ95" s="68"/>
      <c r="AR95" s="68"/>
      <c r="AS95" s="69"/>
      <c r="AT95" s="65"/>
      <c r="AU95" s="70"/>
      <c r="AV95" s="65"/>
      <c r="AW95" s="65"/>
      <c r="AX95" s="65"/>
      <c r="AY95" s="65"/>
      <c r="AZ95" s="65"/>
      <c r="BN95" s="71"/>
    </row>
    <row r="96" spans="20:66" ht="53.25" x14ac:dyDescent="0.8">
      <c r="T96" s="63"/>
      <c r="W96" s="64"/>
      <c r="X96" s="65"/>
      <c r="Y96" s="65"/>
      <c r="Z96" s="65"/>
      <c r="AA96" s="65"/>
      <c r="AB96" s="65"/>
      <c r="AC96" s="65"/>
      <c r="AD96" s="66"/>
      <c r="AE96" s="67"/>
      <c r="AG96" s="65"/>
      <c r="AH96" s="65"/>
      <c r="AI96" s="65"/>
      <c r="AJ96" s="65"/>
      <c r="AK96" s="65"/>
      <c r="AL96" s="65"/>
      <c r="AM96" s="65"/>
      <c r="AN96" s="65"/>
      <c r="AO96" s="65"/>
      <c r="AP96" s="68"/>
      <c r="AQ96" s="68"/>
      <c r="AR96" s="68"/>
      <c r="AS96" s="69"/>
      <c r="AT96" s="65"/>
      <c r="AU96" s="70"/>
      <c r="AV96" s="65"/>
      <c r="AW96" s="65"/>
      <c r="AX96" s="65"/>
      <c r="AY96" s="65"/>
      <c r="AZ96" s="65"/>
      <c r="BN96" s="71"/>
    </row>
    <row r="97" spans="20:66" ht="53.25" x14ac:dyDescent="0.8">
      <c r="T97" s="63"/>
      <c r="W97" s="64"/>
      <c r="X97" s="65"/>
      <c r="Y97" s="65"/>
      <c r="Z97" s="65"/>
      <c r="AA97" s="65"/>
      <c r="AB97" s="65"/>
      <c r="AC97" s="65"/>
      <c r="AD97" s="66"/>
      <c r="AE97" s="67"/>
      <c r="AG97" s="65"/>
      <c r="AH97" s="65"/>
      <c r="AI97" s="65"/>
      <c r="AJ97" s="65"/>
      <c r="AK97" s="65"/>
      <c r="AL97" s="65"/>
      <c r="AM97" s="65"/>
      <c r="AN97" s="65"/>
      <c r="AO97" s="65"/>
      <c r="AP97" s="68"/>
      <c r="AQ97" s="68"/>
      <c r="AR97" s="68"/>
      <c r="AS97" s="69"/>
      <c r="AT97" s="65"/>
      <c r="AU97" s="70"/>
      <c r="AV97" s="65"/>
      <c r="AW97" s="65"/>
      <c r="AX97" s="65"/>
      <c r="AY97" s="65"/>
      <c r="AZ97" s="65"/>
      <c r="BN97" s="71"/>
    </row>
    <row r="98" spans="20:66" ht="53.25" x14ac:dyDescent="0.8">
      <c r="T98" s="63"/>
      <c r="W98" s="64"/>
      <c r="X98" s="65"/>
      <c r="Y98" s="65"/>
      <c r="Z98" s="65"/>
      <c r="AA98" s="65"/>
      <c r="AB98" s="65"/>
      <c r="AC98" s="151" t="s">
        <v>112</v>
      </c>
      <c r="AD98" s="151"/>
      <c r="AE98" s="151"/>
      <c r="AF98" s="151"/>
      <c r="AG98" s="151"/>
      <c r="AH98" s="151"/>
      <c r="AI98" s="151"/>
      <c r="AJ98" s="151"/>
      <c r="AK98" s="151"/>
      <c r="AL98" s="65"/>
      <c r="AM98" s="65"/>
      <c r="AN98" s="65"/>
      <c r="AO98" s="65"/>
      <c r="AP98" s="68"/>
      <c r="AQ98" s="68"/>
      <c r="AR98" s="68"/>
      <c r="AS98" s="69"/>
      <c r="AT98" s="65"/>
      <c r="AU98" s="70"/>
      <c r="AV98" s="65"/>
      <c r="AW98" s="65"/>
      <c r="AX98" s="65"/>
      <c r="AY98" s="65"/>
      <c r="AZ98" s="65"/>
      <c r="BN98" s="71"/>
    </row>
    <row r="99" spans="20:66" ht="53.25" x14ac:dyDescent="0.8">
      <c r="T99" s="63"/>
      <c r="W99" s="64"/>
      <c r="X99" s="65"/>
      <c r="Y99" s="65"/>
      <c r="Z99" s="65"/>
      <c r="AA99" s="65"/>
      <c r="AB99" s="65"/>
      <c r="AC99" s="151"/>
      <c r="AD99" s="151"/>
      <c r="AE99" s="151"/>
      <c r="AF99" s="151"/>
      <c r="AG99" s="151"/>
      <c r="AH99" s="151"/>
      <c r="AI99" s="151"/>
      <c r="AJ99" s="151"/>
      <c r="AK99" s="151"/>
      <c r="AL99" s="65"/>
      <c r="AM99" s="65"/>
      <c r="AN99" s="65"/>
      <c r="AO99" s="65"/>
      <c r="AP99" s="68"/>
      <c r="AQ99" s="68"/>
      <c r="AR99" s="68"/>
      <c r="AS99" s="69"/>
      <c r="AT99" s="65"/>
      <c r="AU99" s="70"/>
      <c r="AV99" s="65"/>
      <c r="AW99" s="65"/>
      <c r="AX99" s="65"/>
      <c r="AY99" s="65"/>
      <c r="AZ99" s="65"/>
      <c r="BN99" s="71"/>
    </row>
    <row r="100" spans="20:66" ht="53.25" x14ac:dyDescent="0.8">
      <c r="T100" s="63"/>
      <c r="W100" s="64"/>
      <c r="X100" s="65"/>
      <c r="Y100" s="65"/>
      <c r="Z100" s="65"/>
      <c r="AA100" s="65"/>
      <c r="AB100" s="65"/>
      <c r="AC100" s="151"/>
      <c r="AD100" s="151"/>
      <c r="AE100" s="151"/>
      <c r="AF100" s="151"/>
      <c r="AG100" s="151"/>
      <c r="AH100" s="151"/>
      <c r="AI100" s="151"/>
      <c r="AJ100" s="151"/>
      <c r="AK100" s="151"/>
      <c r="AL100" s="65"/>
      <c r="AM100" s="65"/>
      <c r="AN100" s="65"/>
      <c r="AO100" s="65"/>
      <c r="AP100" s="68"/>
      <c r="AQ100" s="68"/>
      <c r="AR100" s="68"/>
      <c r="AS100" s="69"/>
      <c r="AT100" s="65"/>
      <c r="AU100" s="70"/>
      <c r="AV100" s="65"/>
      <c r="AW100" s="65"/>
      <c r="AX100" s="65"/>
      <c r="AY100" s="65"/>
      <c r="AZ100" s="65"/>
      <c r="BN100" s="71"/>
    </row>
    <row r="101" spans="20:66" ht="53.25" x14ac:dyDescent="0.8">
      <c r="T101" s="63"/>
      <c r="W101" s="64"/>
      <c r="X101" s="65"/>
      <c r="Y101" s="65"/>
      <c r="Z101" s="65"/>
      <c r="AA101" s="65"/>
      <c r="AB101" s="65"/>
      <c r="AC101" s="65"/>
      <c r="AD101" s="66"/>
      <c r="AE101" s="67"/>
      <c r="AG101" s="65"/>
      <c r="AH101" s="65"/>
      <c r="AI101" s="65"/>
      <c r="AJ101" s="65"/>
      <c r="AK101" s="65"/>
      <c r="AL101" s="65"/>
      <c r="AM101" s="65"/>
      <c r="AN101" s="65"/>
      <c r="AO101" s="65"/>
      <c r="AP101" s="68"/>
      <c r="AQ101" s="68"/>
      <c r="AR101" s="68"/>
      <c r="AS101" s="69"/>
      <c r="AT101" s="65"/>
      <c r="AU101" s="70"/>
      <c r="AV101" s="65"/>
      <c r="AW101" s="65"/>
      <c r="AX101" s="65"/>
      <c r="AY101" s="65"/>
      <c r="AZ101" s="65"/>
      <c r="BN101" s="71"/>
    </row>
    <row r="102" spans="20:66" ht="53.25" x14ac:dyDescent="0.8">
      <c r="T102" s="63"/>
      <c r="W102" s="64"/>
      <c r="X102" s="65"/>
      <c r="Y102" s="65"/>
      <c r="Z102" s="65"/>
      <c r="AA102" s="65"/>
      <c r="AB102" s="65"/>
      <c r="AC102" s="65"/>
      <c r="AD102" s="66"/>
      <c r="AE102" s="67"/>
      <c r="AG102" s="65"/>
      <c r="AH102" s="65"/>
      <c r="AI102" s="65"/>
      <c r="AJ102" s="65"/>
      <c r="AK102" s="65"/>
      <c r="AL102" s="65"/>
      <c r="AM102" s="65"/>
      <c r="AN102" s="65"/>
      <c r="AO102" s="65"/>
      <c r="AP102" s="68"/>
      <c r="AQ102" s="68"/>
      <c r="AR102" s="68"/>
      <c r="AS102" s="69"/>
      <c r="AT102" s="65"/>
      <c r="AU102" s="70"/>
      <c r="AV102" s="65"/>
      <c r="AW102" s="65"/>
      <c r="AX102" s="65"/>
      <c r="AY102" s="65"/>
      <c r="AZ102" s="65"/>
      <c r="BN102" s="71"/>
    </row>
    <row r="103" spans="20:66" ht="53.25" x14ac:dyDescent="0.8">
      <c r="T103" s="63"/>
      <c r="W103" s="64"/>
      <c r="X103" s="65"/>
      <c r="Y103" s="65"/>
      <c r="Z103" s="65"/>
      <c r="AA103" s="65"/>
      <c r="AB103" s="65"/>
      <c r="AC103" s="65"/>
      <c r="AD103" s="66"/>
      <c r="AE103" s="67"/>
      <c r="AG103" s="65"/>
      <c r="AH103" s="65"/>
      <c r="AI103" s="65"/>
      <c r="AJ103" s="65"/>
      <c r="AK103" s="65"/>
      <c r="AL103" s="65"/>
      <c r="AM103" s="65"/>
      <c r="AN103" s="65"/>
      <c r="AO103" s="65"/>
      <c r="AP103" s="68"/>
      <c r="AQ103" s="68"/>
      <c r="AR103" s="68"/>
      <c r="AS103" s="69"/>
      <c r="AT103" s="65"/>
      <c r="AU103" s="70"/>
      <c r="AV103" s="65"/>
      <c r="AW103" s="65"/>
      <c r="AX103" s="65"/>
      <c r="AY103" s="65"/>
      <c r="AZ103" s="65"/>
      <c r="BN103" s="71"/>
    </row>
    <row r="104" spans="20:66" ht="53.25" x14ac:dyDescent="0.8">
      <c r="T104" s="63"/>
      <c r="W104" s="64"/>
      <c r="X104" s="65"/>
      <c r="Y104" s="65"/>
      <c r="Z104" s="65"/>
      <c r="AA104" s="65"/>
      <c r="AB104" s="65"/>
      <c r="AC104" s="65"/>
      <c r="AD104" s="66"/>
      <c r="AE104" s="67"/>
      <c r="AG104" s="65"/>
      <c r="AH104" s="65"/>
      <c r="AI104" s="65"/>
      <c r="AJ104" s="65"/>
      <c r="AK104" s="65"/>
      <c r="AL104" s="65"/>
      <c r="AM104" s="65"/>
      <c r="AN104" s="65"/>
      <c r="AO104" s="65"/>
      <c r="AP104" s="68"/>
      <c r="AQ104" s="68"/>
      <c r="AR104" s="68"/>
      <c r="AS104" s="69"/>
      <c r="AT104" s="65"/>
      <c r="AU104" s="70"/>
      <c r="AV104" s="65"/>
      <c r="AW104" s="65"/>
      <c r="AX104" s="65"/>
      <c r="AY104" s="65"/>
      <c r="AZ104" s="65"/>
      <c r="BN104" s="71"/>
    </row>
    <row r="105" spans="20:66" ht="53.25" x14ac:dyDescent="0.8">
      <c r="T105" s="63"/>
      <c r="W105" s="64"/>
      <c r="X105" s="65"/>
      <c r="Y105" s="65"/>
      <c r="Z105" s="65"/>
      <c r="AA105" s="65"/>
      <c r="AB105" s="65"/>
      <c r="AC105" s="65"/>
      <c r="AD105" s="66"/>
      <c r="AE105" s="67"/>
      <c r="AG105" s="65"/>
      <c r="AH105" s="65"/>
      <c r="AI105" s="65"/>
      <c r="AJ105" s="65"/>
      <c r="AK105" s="65"/>
      <c r="AL105" s="65"/>
      <c r="AM105" s="65"/>
      <c r="AN105" s="65"/>
      <c r="AO105" s="65"/>
      <c r="AP105" s="68"/>
      <c r="AQ105" s="68"/>
      <c r="AR105" s="68"/>
      <c r="AS105" s="69"/>
      <c r="AT105" s="65"/>
      <c r="AU105" s="70"/>
      <c r="AV105" s="65"/>
      <c r="AW105" s="65"/>
      <c r="AX105" s="65"/>
      <c r="AY105" s="65"/>
      <c r="AZ105" s="65"/>
      <c r="BN105" s="71"/>
    </row>
    <row r="106" spans="20:66" ht="53.25" x14ac:dyDescent="0.8">
      <c r="T106" s="63"/>
      <c r="W106" s="64"/>
      <c r="X106" s="65"/>
      <c r="Y106" s="65"/>
      <c r="Z106" s="65"/>
      <c r="AA106" s="65"/>
      <c r="AB106" s="65"/>
      <c r="AC106" s="65"/>
      <c r="AD106" s="66"/>
      <c r="AE106" s="67"/>
      <c r="AG106" s="65"/>
      <c r="AH106" s="65"/>
      <c r="AI106" s="65"/>
      <c r="AJ106" s="65"/>
      <c r="AK106" s="65"/>
      <c r="AL106" s="65"/>
      <c r="AM106" s="65"/>
      <c r="AN106" s="65"/>
      <c r="AO106" s="65"/>
      <c r="AP106" s="68"/>
      <c r="AQ106" s="68"/>
      <c r="AR106" s="68"/>
      <c r="AS106" s="69"/>
      <c r="AT106" s="65"/>
      <c r="AU106" s="70"/>
      <c r="AV106" s="65"/>
      <c r="AW106" s="65"/>
      <c r="AX106" s="65"/>
      <c r="AY106" s="65"/>
      <c r="AZ106" s="65"/>
      <c r="BN106" s="71"/>
    </row>
    <row r="107" spans="20:66" ht="53.25" x14ac:dyDescent="0.8">
      <c r="T107" s="63"/>
      <c r="W107" s="64"/>
      <c r="X107" s="65"/>
      <c r="Y107" s="65"/>
      <c r="Z107" s="65"/>
      <c r="AA107" s="65"/>
      <c r="AB107" s="65"/>
      <c r="AC107" s="65"/>
      <c r="AD107" s="66"/>
      <c r="AE107" s="67"/>
      <c r="AG107" s="65"/>
      <c r="AH107" s="65"/>
      <c r="AI107" s="65"/>
      <c r="AJ107" s="65"/>
      <c r="AK107" s="65"/>
      <c r="AL107" s="65"/>
      <c r="AM107" s="65"/>
      <c r="AN107" s="65"/>
      <c r="AO107" s="65"/>
      <c r="AP107" s="68"/>
      <c r="AQ107" s="68"/>
      <c r="AR107" s="68"/>
      <c r="AS107" s="69"/>
      <c r="AT107" s="65"/>
      <c r="AU107" s="70"/>
      <c r="AV107" s="65"/>
      <c r="AW107" s="65"/>
      <c r="AX107" s="65"/>
      <c r="AY107" s="65"/>
      <c r="AZ107" s="65"/>
      <c r="BN107" s="71"/>
    </row>
    <row r="108" spans="20:66" ht="53.25" x14ac:dyDescent="0.8">
      <c r="T108" s="63"/>
      <c r="W108" s="64"/>
      <c r="X108" s="65"/>
      <c r="Y108" s="65"/>
      <c r="Z108" s="65"/>
      <c r="AA108" s="65"/>
      <c r="AB108" s="65"/>
      <c r="AC108" s="65"/>
      <c r="AD108" s="66"/>
      <c r="AE108" s="67"/>
      <c r="AG108" s="65"/>
      <c r="AH108" s="65"/>
      <c r="AI108" s="65"/>
      <c r="AJ108" s="65"/>
      <c r="AK108" s="65"/>
      <c r="AL108" s="65"/>
      <c r="AM108" s="65"/>
      <c r="AN108" s="65"/>
      <c r="AO108" s="65"/>
      <c r="AP108" s="68"/>
      <c r="AQ108" s="68"/>
      <c r="AR108" s="68"/>
      <c r="AS108" s="69"/>
      <c r="AT108" s="65"/>
      <c r="AU108" s="70"/>
      <c r="AV108" s="65"/>
      <c r="AW108" s="65"/>
      <c r="AX108" s="65"/>
      <c r="AY108" s="65"/>
      <c r="AZ108" s="65"/>
      <c r="BN108" s="71"/>
    </row>
    <row r="109" spans="20:66" ht="53.25" x14ac:dyDescent="0.8">
      <c r="T109" s="63"/>
      <c r="W109" s="64"/>
      <c r="X109" s="65"/>
      <c r="Y109" s="65"/>
      <c r="Z109" s="65"/>
      <c r="AA109" s="65"/>
      <c r="AB109" s="65"/>
      <c r="AC109" s="65"/>
      <c r="AD109" s="66"/>
      <c r="AE109" s="67"/>
      <c r="AG109" s="65"/>
      <c r="AH109" s="65"/>
      <c r="AI109" s="65"/>
      <c r="AJ109" s="65"/>
      <c r="AK109" s="65"/>
      <c r="AL109" s="65"/>
      <c r="AM109" s="65"/>
      <c r="AN109" s="65"/>
      <c r="AO109" s="65"/>
      <c r="AP109" s="68"/>
      <c r="AQ109" s="68"/>
      <c r="AR109" s="68"/>
      <c r="AS109" s="69"/>
      <c r="AT109" s="65"/>
      <c r="AU109" s="70"/>
      <c r="AV109" s="65"/>
      <c r="AW109" s="65"/>
      <c r="AX109" s="65"/>
      <c r="AY109" s="65"/>
      <c r="AZ109" s="65"/>
      <c r="BN109" s="71"/>
    </row>
    <row r="110" spans="20:66" ht="293.25" customHeight="1" x14ac:dyDescent="0.25">
      <c r="T110" s="139" t="s">
        <v>50</v>
      </c>
      <c r="U110" s="140"/>
      <c r="V110" s="140"/>
      <c r="W110" s="140"/>
      <c r="X110" s="140"/>
      <c r="Y110" s="140"/>
      <c r="Z110" s="140"/>
      <c r="AA110" s="140"/>
      <c r="AB110" s="140"/>
      <c r="AC110" s="140"/>
      <c r="AD110" s="140"/>
      <c r="AE110" s="140"/>
      <c r="AF110" s="140"/>
      <c r="AG110" s="140"/>
      <c r="AH110" s="140"/>
      <c r="AI110" s="140"/>
      <c r="AJ110" s="140"/>
      <c r="AK110" s="140"/>
      <c r="AL110" s="140"/>
      <c r="AM110" s="140"/>
      <c r="AN110" s="140"/>
      <c r="AO110" s="140"/>
      <c r="AP110" s="140"/>
      <c r="AQ110" s="140"/>
      <c r="AR110" s="140"/>
      <c r="AS110" s="140"/>
      <c r="AT110" s="140"/>
      <c r="AU110" s="140"/>
      <c r="AV110" s="140"/>
      <c r="AW110" s="140"/>
      <c r="AX110" s="140"/>
      <c r="AY110" s="140"/>
      <c r="AZ110" s="140"/>
      <c r="BA110" s="140"/>
      <c r="BB110" s="140"/>
      <c r="BC110" s="140"/>
      <c r="BD110" s="140"/>
      <c r="BE110" s="140"/>
      <c r="BF110" s="140"/>
      <c r="BG110" s="140"/>
      <c r="BH110" s="140"/>
      <c r="BI110" s="140"/>
      <c r="BJ110" s="140"/>
      <c r="BK110" s="140"/>
      <c r="BL110" s="140"/>
      <c r="BM110" s="140"/>
      <c r="BN110" s="141"/>
    </row>
    <row r="111" spans="20:66" ht="53.25" x14ac:dyDescent="0.8">
      <c r="W111" s="64"/>
      <c r="X111" s="65"/>
      <c r="Y111" s="65"/>
      <c r="Z111" s="65"/>
      <c r="AA111" s="65"/>
      <c r="AB111" s="65"/>
      <c r="AC111" s="65"/>
      <c r="AD111" s="66"/>
      <c r="AE111" s="67"/>
      <c r="AG111" s="65"/>
      <c r="AH111" s="65"/>
      <c r="AI111" s="65"/>
      <c r="AJ111" s="65"/>
      <c r="AK111" s="65"/>
      <c r="AL111" s="65"/>
      <c r="AM111" s="65"/>
      <c r="AN111" s="65"/>
      <c r="AO111" s="65"/>
      <c r="AP111" s="68"/>
      <c r="AQ111" s="68"/>
      <c r="AR111" s="68"/>
      <c r="AS111" s="69"/>
      <c r="AT111" s="65"/>
      <c r="AU111" s="70"/>
      <c r="AV111" s="65"/>
      <c r="AW111" s="65"/>
      <c r="AX111" s="65"/>
      <c r="AY111" s="65"/>
      <c r="AZ111" s="65"/>
    </row>
    <row r="112" spans="20:66" ht="53.25" x14ac:dyDescent="0.8">
      <c r="W112" s="64"/>
      <c r="X112" s="65"/>
      <c r="Y112" s="65"/>
      <c r="Z112" s="65"/>
      <c r="AA112" s="65"/>
      <c r="AB112" s="65"/>
      <c r="AC112" s="65"/>
      <c r="AD112" s="66"/>
      <c r="AE112" s="67"/>
      <c r="AG112" s="65"/>
      <c r="AH112" s="65"/>
      <c r="AI112" s="65"/>
      <c r="AJ112" s="65"/>
      <c r="AK112" s="65"/>
      <c r="AL112" s="65"/>
      <c r="AM112" s="65"/>
      <c r="AN112" s="65"/>
      <c r="AO112" s="65"/>
      <c r="AP112" s="68"/>
      <c r="AQ112" s="68"/>
      <c r="AR112" s="68"/>
      <c r="AS112" s="69"/>
      <c r="AT112" s="65"/>
      <c r="AU112" s="70"/>
      <c r="AV112" s="65"/>
      <c r="AW112" s="65"/>
      <c r="AX112" s="65"/>
      <c r="AY112" s="65"/>
      <c r="AZ112" s="65"/>
    </row>
    <row r="113" spans="23:52" ht="53.25" x14ac:dyDescent="0.8">
      <c r="W113" s="64"/>
      <c r="X113" s="65"/>
      <c r="Y113" s="65"/>
      <c r="Z113" s="65"/>
      <c r="AA113" s="65"/>
      <c r="AB113" s="65"/>
      <c r="AC113" s="65"/>
      <c r="AD113" s="66"/>
      <c r="AE113" s="67"/>
      <c r="AG113" s="65"/>
      <c r="AH113" s="65"/>
      <c r="AI113" s="65"/>
      <c r="AJ113" s="65"/>
      <c r="AK113" s="65"/>
      <c r="AL113" s="65"/>
      <c r="AM113" s="65"/>
      <c r="AN113" s="65"/>
      <c r="AO113" s="65"/>
      <c r="AP113" s="68"/>
      <c r="AQ113" s="68"/>
      <c r="AR113" s="68"/>
      <c r="AS113" s="69"/>
      <c r="AT113" s="65"/>
      <c r="AU113" s="70"/>
      <c r="AV113" s="65"/>
      <c r="AW113" s="65"/>
      <c r="AX113" s="65"/>
      <c r="AY113" s="65"/>
      <c r="AZ113" s="65"/>
    </row>
    <row r="114" spans="23:52" ht="53.25" x14ac:dyDescent="0.8">
      <c r="W114" s="64"/>
      <c r="X114" s="65"/>
      <c r="Y114" s="65"/>
      <c r="Z114" s="65"/>
      <c r="AA114" s="65"/>
      <c r="AB114" s="65"/>
      <c r="AC114" s="65"/>
      <c r="AD114" s="66"/>
      <c r="AE114" s="67"/>
      <c r="AG114" s="65"/>
      <c r="AH114" s="65"/>
      <c r="AI114" s="65"/>
      <c r="AJ114" s="65"/>
      <c r="AK114" s="65"/>
      <c r="AL114" s="65"/>
      <c r="AM114" s="65"/>
      <c r="AN114" s="65"/>
      <c r="AO114" s="65"/>
      <c r="AP114" s="68"/>
      <c r="AQ114" s="68"/>
      <c r="AR114" s="68"/>
      <c r="AS114" s="69"/>
      <c r="AT114" s="65"/>
      <c r="AU114" s="70"/>
      <c r="AV114" s="65"/>
      <c r="AW114" s="65"/>
      <c r="AX114" s="65"/>
      <c r="AY114" s="65"/>
      <c r="AZ114" s="65"/>
    </row>
    <row r="115" spans="23:52" ht="53.25" x14ac:dyDescent="0.8">
      <c r="W115" s="64"/>
      <c r="X115" s="65"/>
      <c r="Y115" s="65"/>
      <c r="Z115" s="65"/>
      <c r="AA115" s="65"/>
      <c r="AB115" s="65"/>
      <c r="AC115" s="65"/>
      <c r="AD115" s="66"/>
      <c r="AE115" s="67"/>
      <c r="AG115" s="65"/>
      <c r="AH115" s="65"/>
      <c r="AI115" s="65"/>
      <c r="AJ115" s="65"/>
      <c r="AK115" s="65"/>
      <c r="AL115" s="65"/>
      <c r="AM115" s="65"/>
      <c r="AN115" s="65"/>
      <c r="AO115" s="65"/>
      <c r="AP115" s="68"/>
      <c r="AQ115" s="68"/>
      <c r="AR115" s="68"/>
      <c r="AS115" s="69"/>
      <c r="AT115" s="65"/>
      <c r="AU115" s="70"/>
      <c r="AV115" s="65"/>
      <c r="AW115" s="65"/>
      <c r="AX115" s="65"/>
      <c r="AY115" s="65"/>
      <c r="AZ115" s="65"/>
    </row>
    <row r="116" spans="23:52" ht="53.25" x14ac:dyDescent="0.8">
      <c r="W116" s="64"/>
      <c r="X116" s="65"/>
      <c r="Y116" s="65"/>
      <c r="Z116" s="65"/>
      <c r="AA116" s="65"/>
      <c r="AB116" s="65"/>
      <c r="AC116" s="65"/>
      <c r="AD116" s="66"/>
      <c r="AE116" s="67"/>
      <c r="AG116" s="65"/>
      <c r="AH116" s="65"/>
      <c r="AI116" s="65"/>
      <c r="AJ116" s="65"/>
      <c r="AK116" s="65"/>
      <c r="AL116" s="65"/>
      <c r="AM116" s="65"/>
      <c r="AN116" s="65"/>
      <c r="AO116" s="65"/>
      <c r="AP116" s="68"/>
      <c r="AQ116" s="68"/>
      <c r="AR116" s="68"/>
      <c r="AS116" s="69"/>
      <c r="AT116" s="65"/>
      <c r="AU116" s="70"/>
      <c r="AV116" s="65"/>
      <c r="AW116" s="65"/>
      <c r="AX116" s="65"/>
      <c r="AY116" s="65"/>
      <c r="AZ116" s="65"/>
    </row>
    <row r="117" spans="23:52" ht="53.25" x14ac:dyDescent="0.8">
      <c r="W117" s="64"/>
      <c r="X117" s="65"/>
      <c r="Y117" s="65"/>
      <c r="Z117" s="65"/>
      <c r="AA117" s="65"/>
      <c r="AB117" s="65"/>
      <c r="AC117" s="65"/>
      <c r="AD117" s="66"/>
      <c r="AE117" s="67"/>
      <c r="AG117" s="65"/>
      <c r="AH117" s="65"/>
      <c r="AI117" s="65"/>
      <c r="AJ117" s="65"/>
      <c r="AK117" s="65"/>
      <c r="AL117" s="65"/>
      <c r="AM117" s="65"/>
      <c r="AN117" s="65"/>
      <c r="AO117" s="65"/>
      <c r="AP117" s="68"/>
      <c r="AQ117" s="68"/>
      <c r="AR117" s="68"/>
      <c r="AS117" s="69"/>
      <c r="AT117" s="65"/>
      <c r="AU117" s="70"/>
      <c r="AV117" s="65"/>
      <c r="AW117" s="65"/>
      <c r="AX117" s="65"/>
      <c r="AY117" s="65"/>
      <c r="AZ117" s="65"/>
    </row>
    <row r="118" spans="23:52" ht="53.25" x14ac:dyDescent="0.8">
      <c r="W118" s="64"/>
      <c r="X118" s="65"/>
      <c r="Y118" s="65"/>
      <c r="Z118" s="65"/>
      <c r="AA118" s="65"/>
      <c r="AB118" s="65"/>
      <c r="AC118" s="65"/>
      <c r="AD118" s="66"/>
      <c r="AE118" s="67"/>
      <c r="AG118" s="65"/>
      <c r="AH118" s="65"/>
      <c r="AI118" s="65"/>
      <c r="AJ118" s="65"/>
      <c r="AK118" s="65"/>
      <c r="AL118" s="65"/>
      <c r="AM118" s="65"/>
      <c r="AN118" s="65"/>
      <c r="AO118" s="65"/>
      <c r="AP118" s="68"/>
      <c r="AQ118" s="68"/>
      <c r="AR118" s="68"/>
      <c r="AS118" s="69"/>
      <c r="AT118" s="65"/>
      <c r="AU118" s="70"/>
      <c r="AV118" s="65"/>
      <c r="AW118" s="65"/>
      <c r="AX118" s="65"/>
      <c r="AY118" s="65"/>
      <c r="AZ118" s="65"/>
    </row>
    <row r="119" spans="23:52" ht="53.25" x14ac:dyDescent="0.8">
      <c r="W119" s="64"/>
      <c r="X119" s="65"/>
      <c r="Y119" s="65"/>
      <c r="Z119" s="65"/>
      <c r="AA119" s="65"/>
      <c r="AB119" s="65"/>
      <c r="AC119" s="65"/>
      <c r="AD119" s="66"/>
      <c r="AE119" s="67"/>
      <c r="AG119" s="65"/>
      <c r="AH119" s="65"/>
      <c r="AI119" s="65"/>
      <c r="AJ119" s="65"/>
      <c r="AK119" s="65"/>
      <c r="AL119" s="65"/>
      <c r="AM119" s="65"/>
      <c r="AN119" s="65"/>
      <c r="AO119" s="65"/>
      <c r="AP119" s="68"/>
      <c r="AQ119" s="68"/>
      <c r="AR119" s="68"/>
      <c r="AS119" s="69"/>
      <c r="AT119" s="65"/>
      <c r="AU119" s="70"/>
      <c r="AV119" s="65"/>
      <c r="AW119" s="65"/>
      <c r="AX119" s="65"/>
      <c r="AY119" s="65"/>
      <c r="AZ119" s="65"/>
    </row>
    <row r="120" spans="23:52" ht="53.25" x14ac:dyDescent="0.8">
      <c r="W120" s="64"/>
      <c r="X120" s="65"/>
      <c r="Y120" s="65"/>
      <c r="Z120" s="65"/>
      <c r="AA120" s="65"/>
      <c r="AB120" s="65"/>
      <c r="AC120" s="65"/>
      <c r="AD120" s="66"/>
      <c r="AE120" s="67"/>
      <c r="AG120" s="65"/>
      <c r="AH120" s="65"/>
      <c r="AI120" s="65"/>
      <c r="AJ120" s="65"/>
      <c r="AK120" s="65"/>
      <c r="AL120" s="65"/>
      <c r="AM120" s="65"/>
      <c r="AN120" s="65"/>
      <c r="AO120" s="65"/>
      <c r="AP120" s="68"/>
      <c r="AQ120" s="68"/>
      <c r="AR120" s="68"/>
      <c r="AS120" s="69"/>
      <c r="AT120" s="65"/>
      <c r="AU120" s="70"/>
      <c r="AV120" s="65"/>
      <c r="AW120" s="65"/>
      <c r="AX120" s="65"/>
      <c r="AY120" s="65"/>
      <c r="AZ120" s="65"/>
    </row>
    <row r="121" spans="23:52" ht="53.25" x14ac:dyDescent="0.8">
      <c r="W121" s="64"/>
      <c r="X121" s="65"/>
      <c r="Y121" s="65"/>
      <c r="Z121" s="65"/>
      <c r="AA121" s="65"/>
      <c r="AB121" s="65"/>
      <c r="AC121" s="65"/>
      <c r="AD121" s="66"/>
      <c r="AE121" s="67"/>
      <c r="AG121" s="65"/>
      <c r="AH121" s="65"/>
      <c r="AI121" s="65"/>
      <c r="AJ121" s="65"/>
      <c r="AK121" s="65"/>
      <c r="AL121" s="65"/>
      <c r="AM121" s="65"/>
      <c r="AN121" s="65"/>
      <c r="AO121" s="65"/>
      <c r="AP121" s="68"/>
      <c r="AQ121" s="68"/>
      <c r="AR121" s="68"/>
      <c r="AS121" s="69"/>
      <c r="AT121" s="65"/>
      <c r="AU121" s="70"/>
      <c r="AV121" s="65"/>
      <c r="AW121" s="65"/>
      <c r="AX121" s="65"/>
      <c r="AY121" s="65"/>
      <c r="AZ121" s="65"/>
    </row>
    <row r="122" spans="23:52" ht="53.25" x14ac:dyDescent="0.8">
      <c r="W122" s="64"/>
      <c r="X122" s="65"/>
      <c r="Y122" s="65"/>
      <c r="Z122" s="65"/>
      <c r="AA122" s="65"/>
      <c r="AB122" s="65"/>
      <c r="AC122" s="65"/>
      <c r="AD122" s="66"/>
      <c r="AE122" s="67"/>
      <c r="AG122" s="65"/>
      <c r="AH122" s="65"/>
      <c r="AI122" s="65"/>
      <c r="AJ122" s="65"/>
      <c r="AK122" s="65"/>
      <c r="AL122" s="65"/>
      <c r="AM122" s="65"/>
      <c r="AN122" s="65"/>
      <c r="AO122" s="65"/>
      <c r="AP122" s="68"/>
      <c r="AQ122" s="68"/>
      <c r="AR122" s="68"/>
      <c r="AS122" s="69"/>
      <c r="AT122" s="65"/>
      <c r="AU122" s="70"/>
      <c r="AV122" s="65"/>
      <c r="AW122" s="65"/>
      <c r="AX122" s="65"/>
      <c r="AY122" s="65"/>
      <c r="AZ122" s="65"/>
    </row>
    <row r="123" spans="23:52" ht="53.25" x14ac:dyDescent="0.8">
      <c r="W123" s="64"/>
      <c r="X123" s="65"/>
      <c r="Y123" s="65"/>
      <c r="Z123" s="65"/>
      <c r="AA123" s="65"/>
      <c r="AB123" s="65"/>
      <c r="AC123" s="65"/>
      <c r="AD123" s="66"/>
      <c r="AE123" s="67"/>
      <c r="AG123" s="65"/>
      <c r="AH123" s="65"/>
      <c r="AI123" s="65"/>
      <c r="AJ123" s="65"/>
      <c r="AK123" s="65"/>
      <c r="AL123" s="65"/>
      <c r="AM123" s="65"/>
      <c r="AN123" s="65"/>
      <c r="AO123" s="65"/>
      <c r="AP123" s="68"/>
      <c r="AQ123" s="68"/>
      <c r="AR123" s="68"/>
      <c r="AS123" s="69"/>
      <c r="AT123" s="65"/>
      <c r="AU123" s="70"/>
      <c r="AV123" s="65"/>
      <c r="AW123" s="65"/>
      <c r="AX123" s="65"/>
      <c r="AY123" s="65"/>
      <c r="AZ123" s="65"/>
    </row>
    <row r="124" spans="23:52" ht="53.25" x14ac:dyDescent="0.8">
      <c r="W124" s="64"/>
      <c r="X124" s="65"/>
      <c r="Y124" s="65"/>
      <c r="Z124" s="65"/>
      <c r="AA124" s="65"/>
      <c r="AB124" s="65"/>
      <c r="AC124" s="65"/>
      <c r="AD124" s="66"/>
      <c r="AE124" s="67"/>
      <c r="AG124" s="65"/>
      <c r="AH124" s="65"/>
      <c r="AI124" s="65"/>
      <c r="AJ124" s="65"/>
      <c r="AK124" s="65"/>
      <c r="AL124" s="65"/>
      <c r="AM124" s="65"/>
      <c r="AN124" s="65"/>
      <c r="AO124" s="65"/>
      <c r="AP124" s="68"/>
      <c r="AQ124" s="68"/>
      <c r="AR124" s="68"/>
      <c r="AS124" s="69"/>
      <c r="AT124" s="65"/>
      <c r="AU124" s="70"/>
      <c r="AV124" s="65"/>
      <c r="AW124" s="65"/>
      <c r="AX124" s="65"/>
      <c r="AY124" s="65"/>
      <c r="AZ124" s="65"/>
    </row>
    <row r="125" spans="23:52" ht="53.25" x14ac:dyDescent="0.8">
      <c r="W125" s="64"/>
      <c r="X125" s="65"/>
      <c r="Y125" s="65"/>
      <c r="Z125" s="65"/>
      <c r="AA125" s="65"/>
      <c r="AB125" s="65"/>
      <c r="AC125" s="65"/>
      <c r="AD125" s="66"/>
      <c r="AE125" s="67"/>
      <c r="AG125" s="65"/>
      <c r="AH125" s="65"/>
      <c r="AI125" s="65"/>
      <c r="AJ125" s="65"/>
      <c r="AK125" s="65"/>
      <c r="AL125" s="65"/>
      <c r="AM125" s="65"/>
      <c r="AN125" s="65"/>
      <c r="AO125" s="65"/>
      <c r="AP125" s="68"/>
      <c r="AQ125" s="68"/>
      <c r="AR125" s="68"/>
      <c r="AS125" s="69"/>
      <c r="AT125" s="65"/>
      <c r="AU125" s="70"/>
      <c r="AV125" s="65"/>
      <c r="AW125" s="65"/>
      <c r="AX125" s="65"/>
      <c r="AY125" s="65"/>
      <c r="AZ125" s="65"/>
    </row>
    <row r="126" spans="23:52" ht="53.25" x14ac:dyDescent="0.8">
      <c r="W126" s="64"/>
      <c r="X126" s="65"/>
      <c r="Y126" s="65"/>
      <c r="Z126" s="65"/>
      <c r="AA126" s="65"/>
      <c r="AB126" s="65"/>
      <c r="AC126" s="65"/>
      <c r="AD126" s="66"/>
      <c r="AE126" s="67"/>
      <c r="AG126" s="65"/>
      <c r="AH126" s="65"/>
      <c r="AI126" s="65"/>
      <c r="AJ126" s="65"/>
      <c r="AK126" s="65"/>
      <c r="AL126" s="65"/>
      <c r="AM126" s="65"/>
      <c r="AN126" s="65"/>
      <c r="AO126" s="65"/>
      <c r="AP126" s="68"/>
      <c r="AQ126" s="68"/>
      <c r="AR126" s="68"/>
      <c r="AS126" s="69"/>
      <c r="AT126" s="65"/>
      <c r="AU126" s="70"/>
      <c r="AV126" s="65"/>
      <c r="AW126" s="65"/>
      <c r="AX126" s="65"/>
      <c r="AY126" s="65"/>
      <c r="AZ126" s="65"/>
    </row>
    <row r="127" spans="23:52" ht="53.25" x14ac:dyDescent="0.8">
      <c r="W127" s="64"/>
      <c r="X127" s="65"/>
      <c r="Y127" s="65"/>
      <c r="Z127" s="65"/>
      <c r="AA127" s="65"/>
      <c r="AB127" s="65"/>
      <c r="AC127" s="65"/>
      <c r="AD127" s="66"/>
      <c r="AE127" s="67"/>
      <c r="AG127" s="65"/>
      <c r="AH127" s="65"/>
      <c r="AI127" s="65"/>
      <c r="AJ127" s="65"/>
      <c r="AK127" s="65"/>
      <c r="AL127" s="65"/>
      <c r="AM127" s="65"/>
      <c r="AN127" s="65"/>
      <c r="AO127" s="65"/>
      <c r="AP127" s="68"/>
      <c r="AQ127" s="68"/>
      <c r="AR127" s="68"/>
      <c r="AS127" s="69"/>
      <c r="AT127" s="65"/>
      <c r="AU127" s="70"/>
      <c r="AV127" s="65"/>
      <c r="AW127" s="65"/>
      <c r="AX127" s="65"/>
      <c r="AY127" s="65"/>
      <c r="AZ127" s="65"/>
    </row>
    <row r="128" spans="23:52" ht="53.25" x14ac:dyDescent="0.8">
      <c r="W128" s="64"/>
      <c r="X128" s="65"/>
      <c r="Y128" s="65"/>
      <c r="Z128" s="65"/>
      <c r="AA128" s="65"/>
      <c r="AB128" s="65"/>
      <c r="AC128" s="65"/>
      <c r="AD128" s="66"/>
      <c r="AE128" s="67"/>
      <c r="AG128" s="65"/>
      <c r="AH128" s="65"/>
      <c r="AI128" s="65"/>
      <c r="AJ128" s="65"/>
      <c r="AK128" s="65"/>
      <c r="AL128" s="65"/>
      <c r="AM128" s="65"/>
      <c r="AN128" s="65"/>
      <c r="AO128" s="65"/>
      <c r="AP128" s="68"/>
      <c r="AQ128" s="68"/>
      <c r="AR128" s="68"/>
      <c r="AS128" s="69"/>
      <c r="AT128" s="65"/>
      <c r="AU128" s="70"/>
      <c r="AV128" s="65"/>
      <c r="AW128" s="65"/>
      <c r="AX128" s="65"/>
      <c r="AY128" s="65"/>
      <c r="AZ128" s="65"/>
    </row>
    <row r="129" spans="23:52" ht="53.25" x14ac:dyDescent="0.8">
      <c r="W129" s="64"/>
      <c r="X129" s="65"/>
      <c r="Y129" s="65"/>
      <c r="Z129" s="65"/>
      <c r="AA129" s="65"/>
      <c r="AB129" s="65"/>
      <c r="AC129" s="65"/>
      <c r="AD129" s="66"/>
      <c r="AE129" s="67"/>
      <c r="AG129" s="65"/>
      <c r="AH129" s="65"/>
      <c r="AI129" s="65"/>
      <c r="AJ129" s="65"/>
      <c r="AK129" s="65"/>
      <c r="AL129" s="65"/>
      <c r="AM129" s="65"/>
      <c r="AN129" s="65"/>
      <c r="AO129" s="65"/>
      <c r="AP129" s="68"/>
      <c r="AQ129" s="68"/>
      <c r="AR129" s="68"/>
      <c r="AS129" s="69"/>
      <c r="AT129" s="65"/>
      <c r="AU129" s="70"/>
      <c r="AV129" s="65"/>
      <c r="AW129" s="65"/>
      <c r="AX129" s="65"/>
      <c r="AY129" s="65"/>
      <c r="AZ129" s="65"/>
    </row>
    <row r="130" spans="23:52" ht="53.25" x14ac:dyDescent="0.8">
      <c r="W130" s="64"/>
      <c r="X130" s="65"/>
      <c r="Y130" s="65"/>
      <c r="Z130" s="65"/>
      <c r="AA130" s="65"/>
      <c r="AB130" s="65"/>
      <c r="AC130" s="65"/>
      <c r="AD130" s="66"/>
      <c r="AE130" s="67"/>
      <c r="AG130" s="65"/>
      <c r="AH130" s="65"/>
      <c r="AI130" s="65"/>
      <c r="AJ130" s="65"/>
      <c r="AK130" s="65"/>
      <c r="AL130" s="65"/>
      <c r="AM130" s="65"/>
      <c r="AN130" s="65"/>
      <c r="AO130" s="65"/>
      <c r="AP130" s="68"/>
      <c r="AQ130" s="68"/>
      <c r="AR130" s="68"/>
      <c r="AS130" s="69"/>
      <c r="AT130" s="65"/>
      <c r="AU130" s="70"/>
      <c r="AV130" s="65"/>
      <c r="AW130" s="65"/>
      <c r="AX130" s="65"/>
      <c r="AY130" s="65"/>
      <c r="AZ130" s="65"/>
    </row>
    <row r="131" spans="23:52" ht="53.25" x14ac:dyDescent="0.8">
      <c r="W131" s="64"/>
      <c r="X131" s="65"/>
      <c r="Y131" s="65"/>
      <c r="Z131" s="65"/>
      <c r="AA131" s="65"/>
      <c r="AB131" s="65"/>
      <c r="AC131" s="65"/>
      <c r="AD131" s="66"/>
      <c r="AE131" s="67"/>
      <c r="AG131" s="65"/>
      <c r="AH131" s="65"/>
      <c r="AI131" s="65"/>
      <c r="AJ131" s="65"/>
      <c r="AK131" s="65"/>
      <c r="AL131" s="65"/>
      <c r="AM131" s="65"/>
      <c r="AN131" s="65"/>
      <c r="AO131" s="65"/>
      <c r="AP131" s="68"/>
      <c r="AQ131" s="68"/>
      <c r="AR131" s="68"/>
      <c r="AS131" s="69"/>
      <c r="AT131" s="65"/>
      <c r="AU131" s="70"/>
      <c r="AV131" s="65"/>
      <c r="AW131" s="65"/>
      <c r="AX131" s="65"/>
      <c r="AY131" s="65"/>
      <c r="AZ131" s="65"/>
    </row>
    <row r="132" spans="23:52" ht="53.25" x14ac:dyDescent="0.8">
      <c r="W132" s="64"/>
      <c r="X132" s="65"/>
      <c r="Y132" s="65"/>
      <c r="Z132" s="65"/>
      <c r="AA132" s="65"/>
      <c r="AB132" s="65"/>
      <c r="AC132" s="65"/>
      <c r="AD132" s="66"/>
      <c r="AE132" s="67"/>
      <c r="AG132" s="65"/>
      <c r="AH132" s="65"/>
      <c r="AI132" s="65"/>
      <c r="AJ132" s="65"/>
      <c r="AK132" s="65"/>
      <c r="AL132" s="65"/>
      <c r="AM132" s="65"/>
      <c r="AN132" s="65"/>
      <c r="AO132" s="65"/>
      <c r="AP132" s="68"/>
      <c r="AQ132" s="68"/>
      <c r="AR132" s="68"/>
      <c r="AS132" s="69"/>
      <c r="AT132" s="65"/>
      <c r="AU132" s="70"/>
      <c r="AV132" s="65"/>
      <c r="AW132" s="65"/>
      <c r="AX132" s="65"/>
      <c r="AY132" s="65"/>
      <c r="AZ132" s="65"/>
    </row>
    <row r="133" spans="23:52" ht="53.25" x14ac:dyDescent="0.8">
      <c r="W133" s="64"/>
      <c r="X133" s="65"/>
      <c r="Y133" s="65"/>
      <c r="Z133" s="65"/>
      <c r="AA133" s="65"/>
      <c r="AB133" s="65"/>
      <c r="AC133" s="65"/>
      <c r="AD133" s="66"/>
      <c r="AE133" s="67"/>
      <c r="AG133" s="65"/>
      <c r="AH133" s="65"/>
      <c r="AI133" s="65"/>
      <c r="AJ133" s="65"/>
      <c r="AK133" s="65"/>
      <c r="AL133" s="65"/>
      <c r="AM133" s="65"/>
      <c r="AN133" s="65"/>
      <c r="AO133" s="65"/>
      <c r="AP133" s="68"/>
      <c r="AQ133" s="68"/>
      <c r="AR133" s="68"/>
      <c r="AS133" s="69"/>
      <c r="AT133" s="65"/>
      <c r="AU133" s="70"/>
      <c r="AV133" s="65"/>
      <c r="AW133" s="65"/>
      <c r="AX133" s="65"/>
      <c r="AY133" s="65"/>
      <c r="AZ133" s="65"/>
    </row>
    <row r="134" spans="23:52" ht="53.25" x14ac:dyDescent="0.8">
      <c r="W134" s="64"/>
      <c r="X134" s="65"/>
      <c r="Y134" s="65"/>
      <c r="Z134" s="65"/>
      <c r="AA134" s="65"/>
      <c r="AB134" s="65"/>
      <c r="AC134" s="65"/>
      <c r="AD134" s="66"/>
      <c r="AE134" s="67"/>
      <c r="AG134" s="65"/>
      <c r="AH134" s="65"/>
      <c r="AI134" s="65"/>
      <c r="AJ134" s="65"/>
      <c r="AK134" s="65"/>
      <c r="AL134" s="65"/>
      <c r="AM134" s="65"/>
      <c r="AN134" s="65"/>
      <c r="AO134" s="65"/>
      <c r="AP134" s="68"/>
      <c r="AQ134" s="68"/>
      <c r="AR134" s="68"/>
      <c r="AS134" s="69"/>
      <c r="AT134" s="65"/>
      <c r="AU134" s="70"/>
      <c r="AV134" s="65"/>
      <c r="AW134" s="65"/>
      <c r="AX134" s="65"/>
      <c r="AY134" s="65"/>
      <c r="AZ134" s="65"/>
    </row>
    <row r="135" spans="23:52" ht="53.25" x14ac:dyDescent="0.8">
      <c r="W135" s="64"/>
      <c r="X135" s="65"/>
      <c r="Y135" s="65"/>
      <c r="Z135" s="65"/>
      <c r="AA135" s="65"/>
      <c r="AB135" s="65"/>
      <c r="AC135" s="65"/>
      <c r="AD135" s="66"/>
      <c r="AE135" s="67"/>
      <c r="AG135" s="65"/>
      <c r="AH135" s="65"/>
      <c r="AI135" s="65"/>
      <c r="AJ135" s="65"/>
      <c r="AK135" s="65"/>
      <c r="AL135" s="65"/>
      <c r="AM135" s="65"/>
      <c r="AN135" s="65"/>
      <c r="AO135" s="65"/>
      <c r="AP135" s="68"/>
      <c r="AQ135" s="68"/>
      <c r="AR135" s="68"/>
      <c r="AS135" s="69"/>
      <c r="AT135" s="65"/>
      <c r="AU135" s="70"/>
      <c r="AV135" s="65"/>
      <c r="AW135" s="65"/>
      <c r="AX135" s="65"/>
      <c r="AY135" s="65"/>
      <c r="AZ135" s="65"/>
    </row>
    <row r="136" spans="23:52" ht="53.25" x14ac:dyDescent="0.8">
      <c r="W136" s="64"/>
      <c r="X136" s="65"/>
      <c r="Y136" s="65"/>
      <c r="Z136" s="65"/>
      <c r="AA136" s="65"/>
      <c r="AB136" s="65"/>
      <c r="AC136" s="65"/>
      <c r="AD136" s="66"/>
      <c r="AE136" s="67"/>
      <c r="AG136" s="65"/>
      <c r="AH136" s="65"/>
      <c r="AI136" s="65"/>
      <c r="AJ136" s="65"/>
      <c r="AK136" s="65"/>
      <c r="AL136" s="65"/>
      <c r="AM136" s="65"/>
      <c r="AN136" s="65"/>
      <c r="AO136" s="65"/>
      <c r="AP136" s="68"/>
      <c r="AQ136" s="68"/>
      <c r="AR136" s="68"/>
      <c r="AS136" s="69"/>
      <c r="AT136" s="65"/>
      <c r="AU136" s="70"/>
      <c r="AV136" s="65"/>
      <c r="AW136" s="65"/>
      <c r="AX136" s="65"/>
      <c r="AY136" s="65"/>
      <c r="AZ136" s="65"/>
    </row>
    <row r="137" spans="23:52" ht="53.25" x14ac:dyDescent="0.8">
      <c r="W137" s="64"/>
      <c r="X137" s="65"/>
      <c r="Y137" s="65"/>
      <c r="Z137" s="65"/>
      <c r="AA137" s="65"/>
      <c r="AB137" s="65"/>
      <c r="AC137" s="65"/>
      <c r="AD137" s="66"/>
      <c r="AE137" s="67"/>
      <c r="AG137" s="65"/>
      <c r="AH137" s="65"/>
      <c r="AI137" s="65"/>
      <c r="AJ137" s="65"/>
      <c r="AK137" s="65"/>
      <c r="AL137" s="65"/>
      <c r="AM137" s="65"/>
      <c r="AN137" s="65"/>
      <c r="AO137" s="65"/>
      <c r="AP137" s="68"/>
      <c r="AQ137" s="68"/>
      <c r="AR137" s="68"/>
      <c r="AS137" s="69"/>
      <c r="AT137" s="65"/>
      <c r="AU137" s="70"/>
      <c r="AV137" s="65"/>
      <c r="AW137" s="65"/>
      <c r="AX137" s="65"/>
      <c r="AY137" s="65"/>
      <c r="AZ137" s="65"/>
    </row>
    <row r="138" spans="23:52" ht="53.25" x14ac:dyDescent="0.8">
      <c r="W138" s="64"/>
      <c r="X138" s="65"/>
      <c r="Y138" s="65"/>
      <c r="Z138" s="65"/>
      <c r="AA138" s="65"/>
      <c r="AB138" s="65"/>
      <c r="AC138" s="65"/>
      <c r="AD138" s="66"/>
      <c r="AE138" s="67"/>
      <c r="AG138" s="65"/>
      <c r="AH138" s="65"/>
      <c r="AI138" s="65"/>
      <c r="AJ138" s="65"/>
      <c r="AK138" s="65"/>
      <c r="AL138" s="65"/>
      <c r="AM138" s="65"/>
      <c r="AN138" s="65"/>
      <c r="AO138" s="65"/>
      <c r="AP138" s="68"/>
      <c r="AQ138" s="68"/>
      <c r="AR138" s="68"/>
      <c r="AS138" s="69"/>
      <c r="AT138" s="65"/>
      <c r="AU138" s="70"/>
      <c r="AV138" s="65"/>
      <c r="AW138" s="65"/>
      <c r="AX138" s="65"/>
      <c r="AY138" s="65"/>
      <c r="AZ138" s="65"/>
    </row>
    <row r="139" spans="23:52" ht="53.25" x14ac:dyDescent="0.8">
      <c r="W139" s="64"/>
      <c r="X139" s="65"/>
      <c r="Y139" s="65"/>
      <c r="Z139" s="65"/>
      <c r="AA139" s="65"/>
      <c r="AB139" s="65"/>
      <c r="AC139" s="65"/>
      <c r="AD139" s="66"/>
      <c r="AE139" s="67"/>
      <c r="AG139" s="65"/>
      <c r="AH139" s="65"/>
      <c r="AI139" s="65"/>
      <c r="AJ139" s="65"/>
      <c r="AK139" s="65"/>
      <c r="AL139" s="65"/>
      <c r="AM139" s="65"/>
      <c r="AN139" s="65"/>
      <c r="AO139" s="65"/>
      <c r="AP139" s="68"/>
      <c r="AQ139" s="68"/>
      <c r="AR139" s="68"/>
      <c r="AS139" s="69"/>
      <c r="AT139" s="65"/>
      <c r="AU139" s="70"/>
      <c r="AV139" s="65"/>
      <c r="AW139" s="65"/>
      <c r="AX139" s="65"/>
      <c r="AY139" s="65"/>
      <c r="AZ139" s="65"/>
    </row>
    <row r="140" spans="23:52" ht="53.25" x14ac:dyDescent="0.8">
      <c r="W140" s="64"/>
      <c r="X140" s="65"/>
      <c r="Y140" s="65"/>
      <c r="Z140" s="65"/>
      <c r="AA140" s="65"/>
      <c r="AB140" s="65"/>
      <c r="AC140" s="65"/>
      <c r="AD140" s="66"/>
      <c r="AE140" s="67"/>
      <c r="AG140" s="65"/>
      <c r="AH140" s="65"/>
      <c r="AI140" s="65"/>
      <c r="AJ140" s="65"/>
      <c r="AK140" s="65"/>
      <c r="AL140" s="65"/>
      <c r="AM140" s="65"/>
      <c r="AN140" s="65"/>
      <c r="AO140" s="65"/>
      <c r="AP140" s="68"/>
      <c r="AQ140" s="68"/>
      <c r="AR140" s="68"/>
      <c r="AS140" s="69"/>
      <c r="AT140" s="65"/>
      <c r="AU140" s="70"/>
      <c r="AV140" s="65"/>
      <c r="AW140" s="65"/>
      <c r="AX140" s="65"/>
      <c r="AY140" s="65"/>
      <c r="AZ140" s="65"/>
    </row>
    <row r="156" spans="40:40" ht="32.25" x14ac:dyDescent="0.5">
      <c r="AN156" s="72" t="s">
        <v>51</v>
      </c>
    </row>
    <row r="157" spans="40:40" ht="32.25" x14ac:dyDescent="0.5">
      <c r="AN157" s="72" t="s">
        <v>52</v>
      </c>
    </row>
    <row r="164" spans="95:95" ht="88.5" x14ac:dyDescent="0.25">
      <c r="CQ164" s="73" t="s">
        <v>53</v>
      </c>
    </row>
    <row r="182" spans="23:52" ht="61.5" x14ac:dyDescent="0.9">
      <c r="W182" s="74" t="s">
        <v>54</v>
      </c>
      <c r="X182" s="75"/>
      <c r="Y182" s="75"/>
      <c r="Z182" s="75"/>
      <c r="AA182" s="75"/>
      <c r="AB182" s="75"/>
      <c r="AC182" s="75"/>
      <c r="AD182" s="75"/>
      <c r="AE182" s="75"/>
      <c r="AF182" s="75"/>
      <c r="AG182" s="75"/>
      <c r="AH182" s="75"/>
      <c r="AI182" s="75"/>
      <c r="AJ182" s="75"/>
      <c r="AK182" s="75"/>
      <c r="AL182" s="75"/>
      <c r="AM182" s="75"/>
      <c r="AN182" s="75"/>
      <c r="AO182" s="75"/>
      <c r="AP182" s="75"/>
      <c r="AQ182" s="75"/>
      <c r="AR182" s="75"/>
      <c r="AS182" s="75"/>
      <c r="AT182" s="75"/>
      <c r="AU182" s="75"/>
      <c r="AV182" s="75"/>
      <c r="AW182" s="75"/>
      <c r="AX182" s="75"/>
      <c r="AY182" s="75"/>
      <c r="AZ182" s="75"/>
    </row>
    <row r="183" spans="23:52" ht="33.75" x14ac:dyDescent="0.5">
      <c r="W183" s="65"/>
      <c r="X183" s="65"/>
      <c r="Y183" s="65"/>
      <c r="Z183" s="65"/>
      <c r="AA183" s="65"/>
      <c r="AB183" s="65"/>
      <c r="AC183" s="65"/>
      <c r="AD183" s="65"/>
      <c r="AE183" s="65"/>
      <c r="AF183" s="65"/>
      <c r="AG183" s="65"/>
      <c r="AH183" s="65"/>
      <c r="AI183" s="65"/>
      <c r="AJ183" s="65"/>
      <c r="AK183" s="65"/>
      <c r="AL183" s="65"/>
      <c r="AM183" s="65"/>
      <c r="AN183" s="65"/>
      <c r="AO183" s="65"/>
      <c r="AP183" s="65"/>
      <c r="AQ183" s="65"/>
      <c r="AR183" s="65"/>
      <c r="AS183" s="65"/>
      <c r="AT183" s="65"/>
      <c r="AU183" s="65"/>
      <c r="AV183" s="65"/>
      <c r="AW183" s="65"/>
      <c r="AX183" s="65"/>
      <c r="AY183" s="65"/>
      <c r="AZ183" s="65"/>
    </row>
    <row r="184" spans="23:52" ht="55.5" thickBot="1" x14ac:dyDescent="0.85">
      <c r="W184" s="76"/>
      <c r="X184" s="77"/>
      <c r="Y184" s="77"/>
      <c r="Z184" s="77"/>
      <c r="AA184" s="77"/>
      <c r="AB184" s="77"/>
      <c r="AC184" s="77"/>
      <c r="AD184" s="78"/>
      <c r="AE184" s="79" t="s">
        <v>55</v>
      </c>
      <c r="AG184" s="65"/>
      <c r="AH184" s="65"/>
      <c r="AI184" s="65"/>
      <c r="AJ184" s="65"/>
      <c r="AK184" s="65"/>
      <c r="AL184" s="65"/>
      <c r="AM184" s="65"/>
      <c r="AN184" s="65"/>
      <c r="AO184" s="65"/>
      <c r="AP184" s="80" t="s">
        <v>56</v>
      </c>
      <c r="AQ184" s="80"/>
      <c r="AR184" s="80"/>
      <c r="AS184" s="81"/>
      <c r="AT184" s="77"/>
      <c r="AU184" s="77"/>
      <c r="AV184" s="77"/>
      <c r="AW184" s="77"/>
      <c r="AX184" s="77"/>
      <c r="AY184" s="77"/>
      <c r="AZ184" s="77"/>
    </row>
    <row r="185" spans="23:52" ht="54.75" thickTop="1" thickBot="1" x14ac:dyDescent="0.85">
      <c r="W185" s="82"/>
      <c r="X185" s="83"/>
      <c r="Y185" s="83"/>
      <c r="Z185" s="83"/>
      <c r="AA185" s="83"/>
      <c r="AB185" s="83"/>
      <c r="AC185" s="83"/>
      <c r="AD185" s="84"/>
      <c r="AE185" s="85" t="s">
        <v>57</v>
      </c>
      <c r="AG185" s="65"/>
      <c r="AH185" s="65"/>
      <c r="AI185" s="65"/>
      <c r="AJ185" s="65"/>
      <c r="AK185" s="65"/>
      <c r="AL185" s="65"/>
      <c r="AM185" s="65"/>
      <c r="AN185" s="65"/>
      <c r="AO185" s="65"/>
      <c r="AP185" s="86" t="s">
        <v>58</v>
      </c>
      <c r="AQ185" s="86"/>
      <c r="AR185" s="86"/>
      <c r="AS185" s="87"/>
      <c r="AT185" s="83"/>
      <c r="AU185" s="83"/>
      <c r="AV185" s="83"/>
      <c r="AW185" s="83"/>
      <c r="AX185" s="83"/>
      <c r="AY185" s="83"/>
      <c r="AZ185" s="83"/>
    </row>
    <row r="186" spans="23:52" ht="54.75" thickTop="1" thickBot="1" x14ac:dyDescent="0.85">
      <c r="W186" s="82"/>
      <c r="X186" s="83"/>
      <c r="Y186" s="83"/>
      <c r="Z186" s="83"/>
      <c r="AA186" s="83"/>
      <c r="AB186" s="83"/>
      <c r="AC186" s="83"/>
      <c r="AD186" s="84"/>
      <c r="AE186" s="85" t="s">
        <v>59</v>
      </c>
      <c r="AG186" s="65"/>
      <c r="AH186" s="65"/>
      <c r="AI186" s="65"/>
      <c r="AJ186" s="65"/>
      <c r="AK186" s="65"/>
      <c r="AL186" s="65"/>
      <c r="AM186" s="65"/>
      <c r="AN186" s="65"/>
      <c r="AO186" s="65"/>
      <c r="AP186" s="86" t="s">
        <v>60</v>
      </c>
      <c r="AQ186" s="86"/>
      <c r="AR186" s="86"/>
      <c r="AS186" s="87"/>
      <c r="AT186" s="83"/>
      <c r="AU186" s="83"/>
      <c r="AV186" s="83"/>
      <c r="AW186" s="83"/>
      <c r="AX186" s="83"/>
      <c r="AY186" s="83"/>
      <c r="AZ186" s="83"/>
    </row>
    <row r="187" spans="23:52" ht="54.75" thickTop="1" thickBot="1" x14ac:dyDescent="0.85">
      <c r="W187" s="82"/>
      <c r="X187" s="83"/>
      <c r="Y187" s="83"/>
      <c r="Z187" s="83"/>
      <c r="AA187" s="83"/>
      <c r="AB187" s="83"/>
      <c r="AC187" s="83"/>
      <c r="AD187" s="84"/>
      <c r="AE187" s="85" t="s">
        <v>61</v>
      </c>
      <c r="AG187" s="65"/>
      <c r="AH187" s="65"/>
      <c r="AI187" s="65"/>
      <c r="AJ187" s="65"/>
      <c r="AK187" s="65"/>
      <c r="AL187" s="65"/>
      <c r="AM187" s="65"/>
      <c r="AN187" s="65"/>
      <c r="AO187" s="65"/>
      <c r="AP187" s="86" t="s">
        <v>62</v>
      </c>
      <c r="AQ187" s="86"/>
      <c r="AR187" s="86"/>
      <c r="AS187" s="87"/>
      <c r="AT187" s="83"/>
      <c r="AU187" s="83"/>
      <c r="AV187" s="83"/>
      <c r="AW187" s="83"/>
      <c r="AX187" s="83"/>
      <c r="AY187" s="83"/>
      <c r="AZ187" s="83"/>
    </row>
    <row r="188" spans="23:52" ht="54.75" thickTop="1" thickBot="1" x14ac:dyDescent="0.85">
      <c r="W188" s="82"/>
      <c r="X188" s="83"/>
      <c r="Y188" s="83"/>
      <c r="Z188" s="83"/>
      <c r="AA188" s="83"/>
      <c r="AB188" s="83"/>
      <c r="AC188" s="83"/>
      <c r="AD188" s="84"/>
      <c r="AE188" s="85" t="s">
        <v>63</v>
      </c>
      <c r="AG188" s="65"/>
      <c r="AH188" s="65"/>
      <c r="AI188" s="65"/>
      <c r="AJ188" s="65"/>
      <c r="AK188" s="65"/>
      <c r="AL188" s="65"/>
      <c r="AM188" s="65"/>
      <c r="AN188" s="65"/>
      <c r="AO188" s="65"/>
      <c r="AP188" s="86" t="s">
        <v>64</v>
      </c>
      <c r="AQ188" s="86"/>
      <c r="AR188" s="86"/>
      <c r="AS188" s="87"/>
      <c r="AT188" s="83"/>
      <c r="AU188" s="88" t="s">
        <v>65</v>
      </c>
      <c r="AV188" s="83"/>
      <c r="AW188" s="83"/>
      <c r="AX188" s="83"/>
      <c r="AY188" s="83"/>
      <c r="AZ188" s="83"/>
    </row>
    <row r="189" spans="23:52" ht="34.5" thickTop="1" x14ac:dyDescent="0.5">
      <c r="W189" s="65"/>
      <c r="X189" s="65"/>
      <c r="Y189" s="65"/>
      <c r="Z189" s="65"/>
      <c r="AA189" s="65"/>
      <c r="AB189" s="65"/>
      <c r="AC189" s="65"/>
      <c r="AD189" s="65"/>
      <c r="AE189" s="65"/>
      <c r="AF189" s="65"/>
      <c r="AG189" s="65"/>
      <c r="AH189" s="65"/>
      <c r="AI189" s="65"/>
      <c r="AJ189" s="65"/>
      <c r="AK189" s="65"/>
      <c r="AL189" s="65"/>
      <c r="AM189" s="65"/>
      <c r="AN189" s="65"/>
      <c r="AO189" s="65"/>
      <c r="AP189" s="65"/>
      <c r="AQ189" s="65"/>
      <c r="AR189" s="65"/>
      <c r="AS189" s="65"/>
      <c r="AT189" s="65"/>
      <c r="AU189" s="65"/>
      <c r="AV189" s="65"/>
      <c r="AW189" s="65"/>
      <c r="AX189" s="65"/>
      <c r="AY189" s="65"/>
      <c r="AZ189" s="65"/>
    </row>
    <row r="190" spans="23:52" ht="33.75" x14ac:dyDescent="0.5">
      <c r="W190" s="65"/>
      <c r="X190" s="65"/>
      <c r="Y190" s="65"/>
      <c r="Z190" s="65"/>
      <c r="AA190" s="65"/>
      <c r="AB190" s="65"/>
      <c r="AC190" s="65"/>
      <c r="AD190" s="65"/>
      <c r="AE190" s="65"/>
      <c r="AF190" s="65"/>
      <c r="AG190" s="65"/>
      <c r="AH190" s="65"/>
      <c r="AI190" s="65"/>
      <c r="AJ190" s="65"/>
      <c r="AK190" s="65"/>
      <c r="AL190" s="65"/>
      <c r="AM190" s="65"/>
      <c r="AN190" s="65"/>
      <c r="AO190" s="65"/>
      <c r="AP190" s="65"/>
      <c r="AQ190" s="65"/>
      <c r="AR190" s="65"/>
      <c r="AS190" s="65"/>
      <c r="AT190" s="65"/>
      <c r="AU190" s="65"/>
      <c r="AV190" s="65"/>
      <c r="AW190" s="65"/>
      <c r="AX190" s="65"/>
      <c r="AY190" s="65"/>
      <c r="AZ190" s="65"/>
    </row>
    <row r="212" spans="23:68" s="89" customFormat="1" x14ac:dyDescent="0.25">
      <c r="W212"/>
      <c r="X212"/>
      <c r="Y212"/>
      <c r="Z212"/>
      <c r="AA212"/>
      <c r="AB212"/>
      <c r="AC212"/>
      <c r="AD212"/>
    </row>
    <row r="213" spans="23:68" s="89" customFormat="1" x14ac:dyDescent="0.25">
      <c r="X213"/>
      <c r="Y213"/>
      <c r="Z213"/>
      <c r="AA213"/>
      <c r="AB213"/>
      <c r="AC213"/>
      <c r="AD213"/>
    </row>
    <row r="214" spans="23:68" s="89" customFormat="1" x14ac:dyDescent="0.25">
      <c r="X214"/>
      <c r="Y214"/>
      <c r="Z214"/>
      <c r="AA214"/>
      <c r="AB214"/>
      <c r="AC214"/>
      <c r="AD214"/>
    </row>
    <row r="215" spans="23:68" s="89" customFormat="1" x14ac:dyDescent="0.25">
      <c r="X215"/>
      <c r="Y215"/>
      <c r="Z215"/>
      <c r="AA215"/>
      <c r="AB215"/>
      <c r="AC215"/>
      <c r="AD215"/>
    </row>
    <row r="216" spans="23:68" s="89" customFormat="1" x14ac:dyDescent="0.25">
      <c r="X216"/>
      <c r="Y216"/>
      <c r="Z216"/>
      <c r="AA216"/>
      <c r="AB216"/>
      <c r="AC216"/>
      <c r="AD216"/>
      <c r="BH216"/>
      <c r="BI216"/>
      <c r="BJ216"/>
      <c r="BK216"/>
      <c r="BL216"/>
      <c r="BM216"/>
      <c r="BN216"/>
      <c r="BO216"/>
      <c r="BP216"/>
    </row>
    <row r="217" spans="23:68" s="89" customFormat="1" x14ac:dyDescent="0.25">
      <c r="X217"/>
      <c r="Y217"/>
      <c r="Z217"/>
      <c r="AA217"/>
      <c r="AB217"/>
      <c r="AC217"/>
      <c r="AD217"/>
      <c r="BH217"/>
      <c r="BI217"/>
      <c r="BJ217"/>
      <c r="BK217"/>
      <c r="BL217"/>
      <c r="BM217"/>
      <c r="BN217"/>
      <c r="BO217"/>
      <c r="BP217"/>
    </row>
    <row r="218" spans="23:68" ht="15.75" thickBot="1" x14ac:dyDescent="0.3"/>
    <row r="219" spans="23:68" ht="34.5" thickBot="1" x14ac:dyDescent="0.55000000000000004">
      <c r="AH219" s="90"/>
      <c r="AI219" s="91"/>
      <c r="AJ219" s="91"/>
      <c r="AK219" s="91"/>
      <c r="AL219" s="91"/>
      <c r="AM219" s="91"/>
      <c r="AN219" s="91"/>
      <c r="AO219" s="92"/>
    </row>
    <row r="226" spans="14:89" x14ac:dyDescent="0.25">
      <c r="N226" t="s">
        <v>66</v>
      </c>
      <c r="CJ226" t="s">
        <v>66</v>
      </c>
      <c r="CK226" s="93">
        <f>COUNTIFS(U1:U35,#REF!)</f>
        <v>0</v>
      </c>
    </row>
  </sheetData>
  <mergeCells count="3">
    <mergeCell ref="S34:BO56"/>
    <mergeCell ref="AC98:AK100"/>
    <mergeCell ref="T110:BN110"/>
  </mergeCells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F871B8-221F-49FD-B7E6-3D941F47F38F}">
  <sheetPr>
    <tabColor rgb="FFFFFF00"/>
  </sheetPr>
  <dimension ref="A1:CQ226"/>
  <sheetViews>
    <sheetView showGridLines="0" topLeftCell="A32" zoomScale="25" zoomScaleNormal="25" workbookViewId="0">
      <selection activeCell="BC63" sqref="BC63"/>
    </sheetView>
  </sheetViews>
  <sheetFormatPr defaultRowHeight="15" x14ac:dyDescent="0.25"/>
  <cols>
    <col min="13" max="13" width="9.140625" customWidth="1"/>
    <col min="23" max="23" width="12.85546875" customWidth="1"/>
    <col min="27" max="27" width="12.140625" bestFit="1" customWidth="1"/>
    <col min="28" max="30" width="10.85546875" bestFit="1" customWidth="1"/>
    <col min="31" max="31" width="11.140625" bestFit="1" customWidth="1"/>
    <col min="35" max="35" width="11.85546875" bestFit="1" customWidth="1"/>
    <col min="36" max="36" width="11.5703125" customWidth="1"/>
    <col min="37" max="37" width="21.28515625" bestFit="1" customWidth="1"/>
    <col min="38" max="38" width="23.140625" customWidth="1"/>
    <col min="39" max="40" width="19" bestFit="1" customWidth="1"/>
    <col min="41" max="41" width="18" bestFit="1" customWidth="1"/>
    <col min="42" max="42" width="6" customWidth="1"/>
    <col min="43" max="43" width="15" bestFit="1" customWidth="1"/>
    <col min="95" max="95" width="60.5703125" bestFit="1" customWidth="1"/>
  </cols>
  <sheetData>
    <row r="1" spans="1:1" x14ac:dyDescent="0.25">
      <c r="A1" s="58"/>
    </row>
    <row r="19" spans="20:66" x14ac:dyDescent="0.25">
      <c r="T19" s="59"/>
      <c r="U19" s="59"/>
      <c r="V19" s="59"/>
      <c r="W19" s="59"/>
      <c r="X19" s="59"/>
      <c r="Y19" s="59"/>
      <c r="Z19" s="59"/>
      <c r="AA19" s="59"/>
      <c r="AB19" s="59"/>
      <c r="AC19" s="59"/>
      <c r="AD19" s="59"/>
      <c r="AE19" s="59"/>
      <c r="AF19" s="59"/>
      <c r="AG19" s="59"/>
      <c r="AH19" s="59"/>
      <c r="AI19" s="59"/>
      <c r="AJ19" s="59"/>
      <c r="AK19" s="59"/>
      <c r="AL19" s="59"/>
      <c r="AM19" s="59"/>
      <c r="AN19" s="59"/>
      <c r="AO19" s="59"/>
      <c r="AP19" s="59"/>
      <c r="AQ19" s="59"/>
      <c r="AR19" s="59"/>
      <c r="AS19" s="59"/>
      <c r="AT19" s="59"/>
      <c r="AU19" s="59"/>
      <c r="AV19" s="59"/>
      <c r="AW19" s="59"/>
      <c r="AX19" s="59"/>
      <c r="AY19" s="59"/>
      <c r="AZ19" s="59"/>
      <c r="BA19" s="59"/>
      <c r="BB19" s="59"/>
      <c r="BC19" s="59"/>
      <c r="BD19" s="59"/>
      <c r="BE19" s="59"/>
      <c r="BF19" s="59"/>
      <c r="BG19" s="59"/>
      <c r="BH19" s="59"/>
      <c r="BI19" s="59"/>
      <c r="BJ19" s="59"/>
      <c r="BK19" s="59"/>
      <c r="BL19" s="59"/>
      <c r="BM19" s="59"/>
      <c r="BN19" s="59"/>
    </row>
    <row r="20" spans="20:66" x14ac:dyDescent="0.25">
      <c r="T20" s="59"/>
      <c r="U20" s="59"/>
      <c r="V20" s="59"/>
      <c r="W20" s="59"/>
      <c r="X20" s="59"/>
      <c r="Y20" s="59"/>
      <c r="Z20" s="59"/>
      <c r="AA20" s="59"/>
      <c r="AB20" s="59"/>
      <c r="AC20" s="59"/>
      <c r="AD20" s="59"/>
      <c r="AE20" s="59"/>
      <c r="AF20" s="59"/>
      <c r="AG20" s="59"/>
      <c r="AH20" s="59"/>
      <c r="AI20" s="59"/>
      <c r="AJ20" s="59"/>
      <c r="AK20" s="59"/>
      <c r="AL20" s="59"/>
      <c r="AM20" s="59"/>
      <c r="AN20" s="59"/>
      <c r="AO20" s="59"/>
      <c r="AP20" s="59"/>
      <c r="AQ20" s="59"/>
      <c r="AR20" s="59"/>
      <c r="AS20" s="59"/>
      <c r="AT20" s="59"/>
      <c r="AU20" s="59"/>
      <c r="AV20" s="59"/>
      <c r="AW20" s="59"/>
      <c r="AX20" s="59"/>
      <c r="AY20" s="59"/>
      <c r="AZ20" s="59"/>
      <c r="BA20" s="59"/>
      <c r="BB20" s="59"/>
      <c r="BC20" s="59"/>
      <c r="BD20" s="59"/>
      <c r="BE20" s="59"/>
      <c r="BF20" s="59"/>
      <c r="BG20" s="59"/>
      <c r="BH20" s="59"/>
      <c r="BI20" s="59"/>
      <c r="BJ20" s="59"/>
      <c r="BK20" s="59"/>
      <c r="BL20" s="59"/>
      <c r="BM20" s="59"/>
      <c r="BN20" s="59"/>
    </row>
    <row r="21" spans="20:66" x14ac:dyDescent="0.25">
      <c r="T21" s="59"/>
      <c r="U21" s="59"/>
      <c r="V21" s="59"/>
      <c r="W21" s="59"/>
      <c r="X21" s="59"/>
      <c r="Y21" s="59"/>
      <c r="Z21" s="59"/>
      <c r="AA21" s="59"/>
      <c r="AB21" s="59"/>
      <c r="AC21" s="59"/>
      <c r="AD21" s="59"/>
      <c r="AE21" s="59"/>
      <c r="AF21" s="59"/>
      <c r="AG21" s="59"/>
      <c r="AH21" s="59"/>
      <c r="AI21" s="59"/>
      <c r="AJ21" s="59"/>
      <c r="AK21" s="59"/>
      <c r="AL21" s="59"/>
      <c r="AM21" s="59"/>
      <c r="AN21" s="59"/>
      <c r="AO21" s="59"/>
      <c r="AP21" s="59"/>
      <c r="AQ21" s="59"/>
      <c r="AR21" s="59"/>
      <c r="AS21" s="59"/>
      <c r="AT21" s="59"/>
      <c r="AU21" s="59"/>
      <c r="AV21" s="59"/>
      <c r="AW21" s="59"/>
      <c r="AX21" s="59"/>
      <c r="AY21" s="59"/>
      <c r="AZ21" s="59"/>
      <c r="BA21" s="59"/>
      <c r="BB21" s="59"/>
      <c r="BC21" s="59"/>
      <c r="BD21" s="59"/>
      <c r="BE21" s="59"/>
      <c r="BF21" s="59"/>
      <c r="BG21" s="59"/>
      <c r="BH21" s="59"/>
      <c r="BI21" s="59"/>
      <c r="BJ21" s="59"/>
      <c r="BK21" s="59"/>
      <c r="BL21" s="59"/>
      <c r="BM21" s="59"/>
      <c r="BN21" s="59"/>
    </row>
    <row r="22" spans="20:66" x14ac:dyDescent="0.25">
      <c r="T22" s="59"/>
      <c r="U22" s="59"/>
      <c r="V22" s="59"/>
      <c r="W22" s="59"/>
      <c r="X22" s="59"/>
      <c r="Y22" s="59"/>
      <c r="Z22" s="59"/>
      <c r="AA22" s="59"/>
      <c r="AB22" s="59"/>
      <c r="AC22" s="59"/>
      <c r="AD22" s="59"/>
      <c r="AE22" s="59"/>
      <c r="AF22" s="59"/>
      <c r="AG22" s="59"/>
      <c r="AH22" s="59"/>
      <c r="AI22" s="59"/>
      <c r="AJ22" s="59"/>
      <c r="AK22" s="59"/>
      <c r="AL22" s="59"/>
      <c r="AM22" s="59"/>
      <c r="AN22" s="59"/>
      <c r="AO22" s="59"/>
      <c r="AP22" s="59"/>
      <c r="AQ22" s="59"/>
      <c r="AR22" s="59"/>
      <c r="AS22" s="59"/>
      <c r="AT22" s="59"/>
      <c r="AU22" s="59"/>
      <c r="AV22" s="59"/>
      <c r="AW22" s="59"/>
      <c r="AX22" s="59"/>
      <c r="AY22" s="59"/>
      <c r="AZ22" s="59"/>
      <c r="BA22" s="59"/>
      <c r="BB22" s="59"/>
      <c r="BC22" s="59"/>
      <c r="BD22" s="59"/>
      <c r="BE22" s="59"/>
      <c r="BF22" s="59"/>
      <c r="BG22" s="59"/>
      <c r="BH22" s="59"/>
      <c r="BI22" s="59"/>
      <c r="BJ22" s="59"/>
      <c r="BK22" s="59"/>
      <c r="BL22" s="59"/>
      <c r="BM22" s="59"/>
      <c r="BN22" s="59"/>
    </row>
    <row r="23" spans="20:66" x14ac:dyDescent="0.25">
      <c r="T23" s="59"/>
      <c r="U23" s="59"/>
      <c r="V23" s="59"/>
      <c r="W23" s="59"/>
      <c r="X23" s="59"/>
      <c r="Y23" s="59"/>
      <c r="Z23" s="59"/>
      <c r="AA23" s="59"/>
      <c r="AB23" s="59"/>
      <c r="AC23" s="59"/>
      <c r="AD23" s="59"/>
      <c r="AE23" s="59"/>
      <c r="AF23" s="59"/>
      <c r="AG23" s="59"/>
      <c r="AH23" s="59"/>
      <c r="AI23" s="59"/>
      <c r="AJ23" s="59"/>
      <c r="AK23" s="59"/>
      <c r="AL23" s="59"/>
      <c r="AM23" s="59"/>
      <c r="AN23" s="59"/>
      <c r="AO23" s="59"/>
      <c r="AP23" s="59"/>
      <c r="AQ23" s="59"/>
      <c r="AR23" s="59"/>
      <c r="AS23" s="59"/>
      <c r="AT23" s="59"/>
      <c r="AU23" s="59"/>
      <c r="AV23" s="59"/>
      <c r="AW23" s="59"/>
      <c r="AX23" s="59"/>
      <c r="AY23" s="59"/>
      <c r="AZ23" s="59"/>
      <c r="BA23" s="59"/>
      <c r="BB23" s="59"/>
      <c r="BC23" s="59"/>
      <c r="BD23" s="59"/>
      <c r="BE23" s="59"/>
      <c r="BF23" s="59"/>
      <c r="BG23" s="59"/>
      <c r="BH23" s="59"/>
      <c r="BI23" s="59"/>
      <c r="BJ23" s="59"/>
      <c r="BK23" s="59"/>
      <c r="BL23" s="59"/>
      <c r="BM23" s="59"/>
      <c r="BN23" s="59"/>
    </row>
    <row r="24" spans="20:66" x14ac:dyDescent="0.25">
      <c r="T24" s="59"/>
      <c r="U24" s="59"/>
      <c r="V24" s="59"/>
      <c r="W24" s="59"/>
      <c r="X24" s="59"/>
      <c r="Y24" s="59"/>
      <c r="Z24" s="59"/>
      <c r="AA24" s="59"/>
      <c r="AB24" s="59"/>
      <c r="AC24" s="59"/>
      <c r="AD24" s="59"/>
      <c r="AE24" s="59"/>
      <c r="AF24" s="59"/>
      <c r="AG24" s="59"/>
      <c r="AH24" s="59"/>
      <c r="AI24" s="59"/>
      <c r="AJ24" s="59"/>
      <c r="AK24" s="59"/>
      <c r="AL24" s="59"/>
      <c r="AM24" s="59"/>
      <c r="AN24" s="59"/>
      <c r="AO24" s="59"/>
      <c r="AP24" s="59"/>
      <c r="AQ24" s="59"/>
      <c r="AR24" s="59"/>
      <c r="AS24" s="59"/>
      <c r="AT24" s="59"/>
      <c r="AU24" s="59"/>
      <c r="AV24" s="59"/>
      <c r="AW24" s="59"/>
      <c r="AX24" s="59"/>
      <c r="AY24" s="59"/>
      <c r="AZ24" s="59"/>
      <c r="BA24" s="59"/>
      <c r="BB24" s="59"/>
      <c r="BC24" s="59"/>
      <c r="BD24" s="59"/>
      <c r="BE24" s="59"/>
      <c r="BF24" s="59"/>
      <c r="BG24" s="59"/>
      <c r="BH24" s="59"/>
      <c r="BI24" s="59"/>
      <c r="BJ24" s="59"/>
      <c r="BK24" s="59"/>
      <c r="BL24" s="59"/>
      <c r="BM24" s="59"/>
      <c r="BN24" s="59"/>
    </row>
    <row r="25" spans="20:66" x14ac:dyDescent="0.25">
      <c r="T25" s="59"/>
      <c r="U25" s="59"/>
      <c r="V25" s="59"/>
      <c r="W25" s="59"/>
      <c r="X25" s="59"/>
      <c r="Y25" s="59"/>
      <c r="Z25" s="59"/>
      <c r="AA25" s="59"/>
      <c r="AB25" s="59"/>
      <c r="AC25" s="59"/>
      <c r="AD25" s="59"/>
      <c r="AE25" s="59"/>
      <c r="AF25" s="59"/>
      <c r="AG25" s="59"/>
      <c r="AH25" s="59"/>
      <c r="AI25" s="59"/>
      <c r="AJ25" s="59"/>
      <c r="AK25" s="59"/>
      <c r="AL25" s="59"/>
      <c r="AM25" s="59"/>
      <c r="AN25" s="59"/>
      <c r="AO25" s="59"/>
      <c r="AP25" s="59"/>
      <c r="AQ25" s="59"/>
      <c r="AR25" s="59"/>
      <c r="AS25" s="59"/>
      <c r="AT25" s="59"/>
      <c r="AU25" s="59"/>
      <c r="AV25" s="59"/>
      <c r="AW25" s="59"/>
      <c r="AX25" s="59"/>
      <c r="AY25" s="59"/>
      <c r="AZ25" s="59"/>
      <c r="BA25" s="59"/>
      <c r="BB25" s="59"/>
      <c r="BC25" s="59"/>
      <c r="BD25" s="59"/>
      <c r="BE25" s="59"/>
      <c r="BF25" s="59"/>
      <c r="BG25" s="59"/>
      <c r="BH25" s="59"/>
      <c r="BI25" s="59"/>
      <c r="BJ25" s="59"/>
      <c r="BK25" s="59"/>
      <c r="BL25" s="59"/>
      <c r="BM25" s="59"/>
      <c r="BN25" s="59"/>
    </row>
    <row r="26" spans="20:66" x14ac:dyDescent="0.25">
      <c r="T26" s="59"/>
      <c r="U26" s="59"/>
      <c r="V26" s="59"/>
      <c r="W26" s="59"/>
      <c r="X26" s="59"/>
      <c r="Y26" s="59"/>
      <c r="Z26" s="59"/>
      <c r="AA26" s="59"/>
      <c r="AB26" s="59"/>
      <c r="AC26" s="59"/>
      <c r="AD26" s="59"/>
      <c r="AE26" s="59"/>
      <c r="AF26" s="59"/>
      <c r="AG26" s="59"/>
      <c r="AH26" s="59"/>
      <c r="AI26" s="59"/>
      <c r="AJ26" s="59"/>
      <c r="AK26" s="59"/>
      <c r="AL26" s="59"/>
      <c r="AM26" s="59"/>
      <c r="AN26" s="59"/>
      <c r="AO26" s="59"/>
      <c r="AP26" s="59"/>
      <c r="AQ26" s="59"/>
      <c r="AR26" s="59"/>
      <c r="AS26" s="59"/>
      <c r="AT26" s="59"/>
      <c r="AU26" s="59"/>
      <c r="AV26" s="59"/>
      <c r="AW26" s="59"/>
      <c r="AX26" s="59"/>
      <c r="AY26" s="59"/>
      <c r="AZ26" s="59"/>
      <c r="BA26" s="59"/>
      <c r="BB26" s="59"/>
      <c r="BC26" s="59"/>
      <c r="BD26" s="59"/>
      <c r="BE26" s="59"/>
      <c r="BF26" s="59"/>
      <c r="BG26" s="59"/>
      <c r="BH26" s="59"/>
      <c r="BI26" s="59"/>
      <c r="BJ26" s="59"/>
      <c r="BK26" s="59"/>
      <c r="BL26" s="59"/>
      <c r="BM26" s="59"/>
      <c r="BN26" s="59"/>
    </row>
    <row r="27" spans="20:66" x14ac:dyDescent="0.25">
      <c r="T27" s="59"/>
      <c r="U27" s="59"/>
      <c r="V27" s="59"/>
      <c r="W27" s="59"/>
      <c r="X27" s="59"/>
      <c r="Y27" s="59"/>
      <c r="Z27" s="59"/>
      <c r="AA27" s="59"/>
      <c r="AB27" s="59"/>
      <c r="AC27" s="59"/>
      <c r="AD27" s="59"/>
      <c r="AE27" s="59"/>
      <c r="AF27" s="59"/>
      <c r="AG27" s="59"/>
      <c r="AH27" s="59"/>
      <c r="AI27" s="59"/>
      <c r="AJ27" s="59"/>
      <c r="AK27" s="59"/>
      <c r="AL27" s="59"/>
      <c r="AM27" s="59"/>
      <c r="AN27" s="59"/>
      <c r="AO27" s="59"/>
      <c r="AP27" s="59"/>
      <c r="AQ27" s="59"/>
      <c r="AR27" s="59"/>
      <c r="AS27" s="59"/>
      <c r="AT27" s="59"/>
      <c r="AU27" s="59"/>
      <c r="AV27" s="59"/>
      <c r="AW27" s="59"/>
      <c r="AX27" s="59"/>
      <c r="AY27" s="59"/>
      <c r="AZ27" s="59"/>
      <c r="BA27" s="59"/>
      <c r="BB27" s="59"/>
      <c r="BC27" s="59"/>
      <c r="BD27" s="59"/>
      <c r="BE27" s="59"/>
      <c r="BF27" s="59"/>
      <c r="BG27" s="59"/>
      <c r="BH27" s="59"/>
      <c r="BI27" s="59"/>
      <c r="BJ27" s="59"/>
      <c r="BK27" s="59"/>
      <c r="BL27" s="59"/>
      <c r="BM27" s="59"/>
      <c r="BN27" s="59"/>
    </row>
    <row r="28" spans="20:66" x14ac:dyDescent="0.25">
      <c r="T28" s="59"/>
      <c r="U28" s="59"/>
      <c r="V28" s="59"/>
      <c r="W28" s="59"/>
      <c r="X28" s="59"/>
      <c r="Y28" s="59"/>
      <c r="Z28" s="59"/>
      <c r="AA28" s="59"/>
      <c r="AB28" s="59"/>
      <c r="AC28" s="59"/>
      <c r="AD28" s="59"/>
      <c r="AE28" s="59"/>
      <c r="AF28" s="59"/>
      <c r="AG28" s="59"/>
      <c r="AH28" s="59"/>
      <c r="AI28" s="59"/>
      <c r="AJ28" s="59"/>
      <c r="AK28" s="59"/>
      <c r="AL28" s="59"/>
      <c r="AM28" s="59"/>
      <c r="AN28" s="59"/>
      <c r="AO28" s="59"/>
      <c r="AP28" s="59"/>
      <c r="AQ28" s="59"/>
      <c r="AR28" s="59"/>
      <c r="AS28" s="59"/>
      <c r="AT28" s="59"/>
      <c r="AU28" s="59"/>
      <c r="AV28" s="59"/>
      <c r="AW28" s="59"/>
      <c r="AX28" s="59"/>
      <c r="AY28" s="59"/>
      <c r="AZ28" s="59"/>
      <c r="BA28" s="59"/>
      <c r="BB28" s="59"/>
      <c r="BC28" s="59"/>
      <c r="BD28" s="59"/>
      <c r="BE28" s="59"/>
      <c r="BF28" s="59"/>
      <c r="BG28" s="59"/>
      <c r="BH28" s="59"/>
      <c r="BI28" s="59"/>
      <c r="BJ28" s="59"/>
      <c r="BK28" s="59"/>
      <c r="BL28" s="59"/>
      <c r="BM28" s="59"/>
      <c r="BN28" s="59"/>
    </row>
    <row r="29" spans="20:66" x14ac:dyDescent="0.25">
      <c r="T29" s="59"/>
      <c r="U29" s="59"/>
      <c r="V29" s="59"/>
      <c r="W29" s="59"/>
      <c r="X29" s="59"/>
      <c r="Y29" s="59"/>
      <c r="Z29" s="59"/>
      <c r="AA29" s="59"/>
      <c r="AB29" s="59"/>
      <c r="AC29" s="59"/>
      <c r="AD29" s="59"/>
      <c r="AE29" s="59"/>
      <c r="AF29" s="59"/>
      <c r="AG29" s="59"/>
      <c r="AH29" s="59"/>
      <c r="AI29" s="59"/>
      <c r="AJ29" s="59"/>
      <c r="AK29" s="59"/>
      <c r="AL29" s="59"/>
      <c r="AM29" s="59"/>
      <c r="AN29" s="59"/>
      <c r="AO29" s="59"/>
      <c r="AP29" s="59"/>
      <c r="AQ29" s="59"/>
      <c r="AR29" s="59"/>
      <c r="AS29" s="59"/>
      <c r="AT29" s="59"/>
      <c r="AU29" s="59"/>
      <c r="AV29" s="59"/>
      <c r="AW29" s="59"/>
      <c r="AX29" s="59"/>
      <c r="AY29" s="59"/>
      <c r="AZ29" s="59"/>
      <c r="BA29" s="59"/>
      <c r="BB29" s="59"/>
      <c r="BC29" s="59"/>
      <c r="BD29" s="59"/>
      <c r="BE29" s="59"/>
      <c r="BF29" s="59"/>
      <c r="BG29" s="59"/>
      <c r="BH29" s="59"/>
      <c r="BI29" s="59"/>
      <c r="BJ29" s="59"/>
      <c r="BK29" s="59"/>
      <c r="BL29" s="59"/>
      <c r="BM29" s="59"/>
      <c r="BN29" s="59"/>
    </row>
    <row r="30" spans="20:66" x14ac:dyDescent="0.25">
      <c r="T30" s="59"/>
      <c r="U30" s="59"/>
      <c r="V30" s="59"/>
      <c r="W30" s="59"/>
      <c r="X30" s="59"/>
      <c r="Y30" s="59"/>
      <c r="Z30" s="59"/>
      <c r="AA30" s="59"/>
      <c r="AB30" s="59"/>
      <c r="AC30" s="59"/>
      <c r="AD30" s="59"/>
      <c r="AE30" s="59"/>
      <c r="AF30" s="59"/>
      <c r="AG30" s="59"/>
      <c r="AH30" s="59"/>
      <c r="AI30" s="59"/>
      <c r="AJ30" s="59"/>
      <c r="AK30" s="59"/>
      <c r="AL30" s="59"/>
      <c r="AM30" s="59"/>
      <c r="AN30" s="59"/>
      <c r="AO30" s="59"/>
      <c r="AP30" s="59"/>
      <c r="AQ30" s="59"/>
      <c r="AR30" s="59"/>
      <c r="AS30" s="59"/>
      <c r="AT30" s="59"/>
      <c r="AU30" s="59"/>
      <c r="AV30" s="59"/>
      <c r="AW30" s="59"/>
      <c r="AX30" s="59"/>
      <c r="AY30" s="59"/>
      <c r="AZ30" s="59"/>
      <c r="BA30" s="59"/>
      <c r="BB30" s="59"/>
      <c r="BC30" s="59"/>
      <c r="BD30" s="59"/>
      <c r="BE30" s="59"/>
      <c r="BF30" s="59"/>
      <c r="BG30" s="59"/>
      <c r="BH30" s="59"/>
      <c r="BI30" s="59"/>
      <c r="BJ30" s="59"/>
      <c r="BK30" s="59"/>
      <c r="BL30" s="59"/>
      <c r="BM30" s="59"/>
      <c r="BN30" s="59"/>
    </row>
    <row r="31" spans="20:66" ht="29.25" customHeight="1" x14ac:dyDescent="0.25">
      <c r="T31" s="59"/>
      <c r="U31" s="59"/>
      <c r="V31" s="59"/>
      <c r="W31" s="59"/>
      <c r="X31" s="59"/>
      <c r="Y31" s="59"/>
      <c r="Z31" s="59"/>
      <c r="AA31" s="59"/>
      <c r="AB31" s="59"/>
      <c r="AC31" s="59"/>
      <c r="AD31" s="59"/>
      <c r="AE31" s="59"/>
      <c r="AF31" s="59"/>
      <c r="AG31" s="59"/>
      <c r="AH31" s="59"/>
      <c r="AI31" s="59"/>
      <c r="AJ31" s="59"/>
      <c r="AK31" s="59"/>
      <c r="AL31" s="59"/>
      <c r="AM31" s="59"/>
      <c r="AN31" s="59"/>
      <c r="AO31" s="59"/>
      <c r="AP31" s="59"/>
      <c r="AQ31" s="59"/>
      <c r="AR31" s="59"/>
      <c r="AS31" s="59"/>
      <c r="AT31" s="59"/>
      <c r="AU31" s="59"/>
      <c r="AV31" s="59"/>
      <c r="AW31" s="59"/>
      <c r="AX31" s="59"/>
      <c r="AY31" s="59"/>
      <c r="AZ31" s="59"/>
      <c r="BA31" s="59"/>
      <c r="BB31" s="59"/>
      <c r="BC31" s="59"/>
      <c r="BD31" s="59"/>
      <c r="BE31" s="59"/>
      <c r="BF31" s="59"/>
      <c r="BG31" s="59"/>
      <c r="BH31" s="59"/>
      <c r="BI31" s="59"/>
      <c r="BJ31" s="59"/>
      <c r="BK31" s="59"/>
      <c r="BL31" s="59"/>
      <c r="BM31" s="59"/>
      <c r="BN31" s="59"/>
    </row>
    <row r="32" spans="20:66" ht="153" x14ac:dyDescent="2.2000000000000002">
      <c r="T32" s="59"/>
      <c r="U32" s="60"/>
      <c r="V32" s="59"/>
      <c r="W32" s="59"/>
      <c r="X32" s="59"/>
      <c r="Y32" s="59"/>
      <c r="Z32" s="59"/>
      <c r="AA32" s="59"/>
      <c r="AB32" s="59"/>
      <c r="AC32" s="59"/>
      <c r="AD32" s="59"/>
      <c r="AE32" s="59"/>
      <c r="AF32" s="59"/>
      <c r="AG32" s="59"/>
      <c r="AH32" s="59"/>
      <c r="AI32" s="59"/>
      <c r="AJ32" s="59"/>
      <c r="AK32" s="59"/>
      <c r="AL32" s="59" t="s">
        <v>49</v>
      </c>
      <c r="AM32" s="59"/>
      <c r="AN32" s="59"/>
      <c r="AO32" s="59"/>
      <c r="AP32" s="59"/>
      <c r="AQ32" s="59"/>
      <c r="AR32" s="59"/>
      <c r="AS32" s="59"/>
      <c r="AT32" s="59"/>
      <c r="AU32" s="59"/>
      <c r="AV32" s="59"/>
      <c r="AW32" s="59"/>
      <c r="AX32" s="59"/>
      <c r="AY32" s="59"/>
      <c r="AZ32" s="59"/>
      <c r="BA32" s="59"/>
      <c r="BB32" s="59"/>
      <c r="BC32" s="59"/>
      <c r="BD32" s="59"/>
      <c r="BE32" s="59"/>
      <c r="BF32" s="59"/>
      <c r="BG32" s="59"/>
      <c r="BH32" s="59"/>
      <c r="BI32" s="59"/>
      <c r="BJ32" s="59"/>
      <c r="BK32" s="59"/>
      <c r="BL32" s="59"/>
      <c r="BM32" s="59"/>
      <c r="BN32" s="59"/>
    </row>
    <row r="33" spans="1:94" ht="153.75" thickBot="1" x14ac:dyDescent="2.25">
      <c r="T33" s="59"/>
      <c r="U33" s="60"/>
      <c r="V33" s="59"/>
      <c r="W33" s="59"/>
      <c r="X33" s="59"/>
      <c r="Y33" s="59"/>
      <c r="Z33" s="59"/>
      <c r="AA33" s="59"/>
      <c r="AB33" s="59"/>
      <c r="AC33" s="59"/>
      <c r="AD33" s="59"/>
      <c r="AE33" s="59"/>
      <c r="AF33" s="59"/>
      <c r="AG33" s="59"/>
      <c r="AH33" s="59"/>
      <c r="AI33" s="59"/>
      <c r="AJ33" s="59"/>
      <c r="AK33" s="59"/>
      <c r="AL33" s="59"/>
      <c r="AM33" s="59"/>
      <c r="AN33" s="59"/>
      <c r="AO33" s="59"/>
      <c r="AP33" s="59"/>
      <c r="AQ33" s="59"/>
      <c r="AR33" s="59"/>
      <c r="AS33" s="59"/>
      <c r="AT33" s="59"/>
      <c r="AU33" s="59"/>
      <c r="AV33" s="59"/>
      <c r="AW33" s="59"/>
      <c r="AX33" s="59"/>
      <c r="AY33" s="59"/>
      <c r="AZ33" s="59"/>
      <c r="BA33" s="59"/>
      <c r="BB33" s="59"/>
      <c r="BC33" s="59"/>
      <c r="BD33" s="59"/>
      <c r="BE33" s="59"/>
      <c r="BF33" s="59"/>
      <c r="BG33" s="59"/>
      <c r="BH33" s="59"/>
      <c r="BI33" s="59"/>
      <c r="BJ33" s="59"/>
      <c r="BK33" s="59"/>
      <c r="BL33" s="59"/>
      <c r="BM33" s="59"/>
      <c r="BN33" s="59"/>
    </row>
    <row r="34" spans="1:94" ht="159.75" customHeight="1" x14ac:dyDescent="0.25">
      <c r="S34" s="96" t="s">
        <v>68</v>
      </c>
      <c r="T34" s="97"/>
      <c r="U34" s="97"/>
      <c r="V34" s="97"/>
      <c r="W34" s="97"/>
      <c r="X34" s="97"/>
      <c r="Y34" s="97"/>
      <c r="Z34" s="97"/>
      <c r="AA34" s="97"/>
      <c r="AB34" s="97"/>
      <c r="AC34" s="97"/>
      <c r="AD34" s="97"/>
      <c r="AE34" s="97"/>
      <c r="AF34" s="97"/>
      <c r="AG34" s="97"/>
      <c r="AH34" s="97"/>
      <c r="AI34" s="97"/>
      <c r="AJ34" s="97"/>
      <c r="AK34" s="97"/>
      <c r="AL34" s="152" t="s">
        <v>70</v>
      </c>
      <c r="AM34" s="152"/>
      <c r="AN34" s="152"/>
      <c r="AO34" s="152"/>
      <c r="AP34" s="152"/>
      <c r="AQ34" s="152"/>
      <c r="AR34" s="152"/>
      <c r="AS34" s="152"/>
      <c r="AT34" s="152"/>
      <c r="AU34" s="152"/>
      <c r="AV34" s="152"/>
      <c r="AW34" s="152"/>
      <c r="AX34" s="152"/>
      <c r="AY34" s="152"/>
      <c r="AZ34" s="152"/>
      <c r="BA34" s="152"/>
      <c r="BB34" s="152"/>
      <c r="BC34" s="152"/>
      <c r="BD34" s="152"/>
      <c r="BE34" s="152"/>
      <c r="BF34" s="152"/>
      <c r="BG34" s="152"/>
      <c r="BH34" s="152"/>
      <c r="BI34" s="152"/>
      <c r="BJ34" s="152"/>
      <c r="BK34" s="152"/>
      <c r="BL34" s="152"/>
      <c r="BM34" s="152"/>
      <c r="BN34" s="152"/>
      <c r="BO34" s="153"/>
    </row>
    <row r="35" spans="1:94" ht="298.5" customHeight="1" x14ac:dyDescent="0.25">
      <c r="S35" s="98"/>
      <c r="T35" s="99"/>
      <c r="U35" s="99"/>
      <c r="V35" s="99"/>
      <c r="W35" s="99"/>
      <c r="X35" s="99"/>
      <c r="Y35" s="99"/>
      <c r="Z35" s="99"/>
      <c r="AA35" s="99"/>
      <c r="AB35" s="99"/>
      <c r="AC35" s="99"/>
      <c r="AD35" s="99"/>
      <c r="AE35" s="99"/>
      <c r="AF35" s="99"/>
      <c r="AG35" s="99"/>
      <c r="AH35" s="99"/>
      <c r="AI35" s="99"/>
      <c r="AJ35" s="99"/>
      <c r="AK35" s="99"/>
      <c r="AL35" s="154"/>
      <c r="AM35" s="154"/>
      <c r="AN35" s="154"/>
      <c r="AO35" s="154"/>
      <c r="AP35" s="154"/>
      <c r="AQ35" s="154"/>
      <c r="AR35" s="154"/>
      <c r="AS35" s="154"/>
      <c r="AT35" s="154"/>
      <c r="AU35" s="154"/>
      <c r="AV35" s="154"/>
      <c r="AW35" s="154"/>
      <c r="AX35" s="154"/>
      <c r="AY35" s="154"/>
      <c r="AZ35" s="154"/>
      <c r="BA35" s="154"/>
      <c r="BB35" s="154"/>
      <c r="BC35" s="154"/>
      <c r="BD35" s="154"/>
      <c r="BE35" s="154"/>
      <c r="BF35" s="154"/>
      <c r="BG35" s="154"/>
      <c r="BH35" s="154"/>
      <c r="BI35" s="154"/>
      <c r="BJ35" s="154"/>
      <c r="BK35" s="154"/>
      <c r="BL35" s="154"/>
      <c r="BM35" s="154"/>
      <c r="BN35" s="154"/>
      <c r="BO35" s="155"/>
      <c r="BU35">
        <v>3</v>
      </c>
    </row>
    <row r="36" spans="1:94" ht="182.25" customHeight="1" x14ac:dyDescent="0.25">
      <c r="S36" s="98"/>
      <c r="T36" s="99"/>
      <c r="U36" s="99"/>
      <c r="V36" s="99"/>
      <c r="W36" s="99"/>
      <c r="X36" s="99"/>
      <c r="Y36" s="99"/>
      <c r="Z36" s="99"/>
      <c r="AA36" s="99"/>
      <c r="AB36" s="99"/>
      <c r="AC36" s="99"/>
      <c r="AD36" s="99"/>
      <c r="AE36" s="99"/>
      <c r="AF36" s="99"/>
      <c r="AG36" s="99"/>
      <c r="AH36" s="99"/>
      <c r="AI36" s="99"/>
      <c r="AJ36" s="99"/>
      <c r="AK36" s="99"/>
      <c r="AL36" s="154"/>
      <c r="AM36" s="154"/>
      <c r="AN36" s="154"/>
      <c r="AO36" s="154"/>
      <c r="AP36" s="154"/>
      <c r="AQ36" s="154"/>
      <c r="AR36" s="154"/>
      <c r="AS36" s="154"/>
      <c r="AT36" s="154"/>
      <c r="AU36" s="154"/>
      <c r="AV36" s="154"/>
      <c r="AW36" s="154"/>
      <c r="AX36" s="154"/>
      <c r="AY36" s="154"/>
      <c r="AZ36" s="154"/>
      <c r="BA36" s="154"/>
      <c r="BB36" s="154"/>
      <c r="BC36" s="154"/>
      <c r="BD36" s="154"/>
      <c r="BE36" s="154"/>
      <c r="BF36" s="154"/>
      <c r="BG36" s="154"/>
      <c r="BH36" s="154"/>
      <c r="BI36" s="154"/>
      <c r="BJ36" s="154"/>
      <c r="BK36" s="154"/>
      <c r="BL36" s="154"/>
      <c r="BM36" s="154"/>
      <c r="BN36" s="154"/>
      <c r="BO36" s="155"/>
    </row>
    <row r="37" spans="1:94" ht="69" customHeight="1" x14ac:dyDescent="0.25">
      <c r="A37" s="61"/>
      <c r="B37" s="61"/>
      <c r="C37" s="61"/>
      <c r="D37" s="61"/>
      <c r="E37" s="61"/>
      <c r="F37" s="61"/>
      <c r="G37" s="61"/>
      <c r="H37" s="61"/>
      <c r="I37" s="61"/>
      <c r="J37" s="61"/>
      <c r="K37" s="61"/>
      <c r="L37" s="61"/>
      <c r="M37" s="61"/>
      <c r="N37" s="61"/>
      <c r="O37" s="61"/>
      <c r="P37" s="61"/>
      <c r="Q37" s="61"/>
      <c r="R37" s="61"/>
      <c r="S37" s="98"/>
      <c r="T37" s="99"/>
      <c r="U37" s="99"/>
      <c r="V37" s="99"/>
      <c r="W37" s="99"/>
      <c r="X37" s="99"/>
      <c r="Y37" s="99"/>
      <c r="Z37" s="99"/>
      <c r="AA37" s="99"/>
      <c r="AB37" s="99"/>
      <c r="AC37" s="99"/>
      <c r="AD37" s="99"/>
      <c r="AE37" s="99"/>
      <c r="AF37" s="99"/>
      <c r="AG37" s="99"/>
      <c r="AH37" s="99"/>
      <c r="AI37" s="99"/>
      <c r="AJ37" s="99"/>
      <c r="AK37" s="99"/>
      <c r="AL37" s="154"/>
      <c r="AM37" s="154"/>
      <c r="AN37" s="154"/>
      <c r="AO37" s="154"/>
      <c r="AP37" s="154"/>
      <c r="AQ37" s="154"/>
      <c r="AR37" s="154"/>
      <c r="AS37" s="154"/>
      <c r="AT37" s="154"/>
      <c r="AU37" s="154"/>
      <c r="AV37" s="154"/>
      <c r="AW37" s="154"/>
      <c r="AX37" s="154"/>
      <c r="AY37" s="154"/>
      <c r="AZ37" s="154"/>
      <c r="BA37" s="154"/>
      <c r="BB37" s="154"/>
      <c r="BC37" s="154"/>
      <c r="BD37" s="154"/>
      <c r="BE37" s="154"/>
      <c r="BF37" s="154"/>
      <c r="BG37" s="154"/>
      <c r="BH37" s="154"/>
      <c r="BI37" s="154"/>
      <c r="BJ37" s="154"/>
      <c r="BK37" s="154"/>
      <c r="BL37" s="154"/>
      <c r="BM37" s="154"/>
      <c r="BN37" s="154"/>
      <c r="BO37" s="155"/>
      <c r="CE37" s="61"/>
      <c r="CF37" s="61"/>
      <c r="CG37" s="61"/>
      <c r="CH37" s="61"/>
      <c r="CI37" s="61"/>
      <c r="CJ37" s="61"/>
      <c r="CK37" s="61"/>
      <c r="CL37" s="61"/>
      <c r="CM37" s="61"/>
      <c r="CN37" s="61"/>
      <c r="CO37" s="61"/>
      <c r="CP37" s="61"/>
    </row>
    <row r="38" spans="1:94" ht="23.25" customHeight="1" x14ac:dyDescent="0.25">
      <c r="A38" s="62"/>
      <c r="B38" s="62"/>
      <c r="C38" s="62"/>
      <c r="D38" s="62"/>
      <c r="E38" s="62"/>
      <c r="F38" s="62"/>
      <c r="G38" s="62"/>
      <c r="H38" s="62"/>
      <c r="I38" s="62"/>
      <c r="J38" s="62"/>
      <c r="K38" s="62"/>
      <c r="L38" s="62"/>
      <c r="M38" s="62"/>
      <c r="N38" s="62"/>
      <c r="O38" s="62"/>
      <c r="P38" s="62"/>
      <c r="Q38" s="62"/>
      <c r="R38" s="62"/>
      <c r="S38" s="98"/>
      <c r="T38" s="99"/>
      <c r="U38" s="99"/>
      <c r="V38" s="99"/>
      <c r="W38" s="99"/>
      <c r="X38" s="99"/>
      <c r="Y38" s="99"/>
      <c r="Z38" s="99"/>
      <c r="AA38" s="99"/>
      <c r="AB38" s="99"/>
      <c r="AC38" s="99"/>
      <c r="AD38" s="99"/>
      <c r="AE38" s="99"/>
      <c r="AF38" s="99"/>
      <c r="AG38" s="99"/>
      <c r="AH38" s="99"/>
      <c r="AI38" s="99"/>
      <c r="AJ38" s="99"/>
      <c r="AK38" s="99"/>
      <c r="AL38" s="154"/>
      <c r="AM38" s="154"/>
      <c r="AN38" s="154"/>
      <c r="AO38" s="154"/>
      <c r="AP38" s="154"/>
      <c r="AQ38" s="154"/>
      <c r="AR38" s="154"/>
      <c r="AS38" s="154"/>
      <c r="AT38" s="154"/>
      <c r="AU38" s="154"/>
      <c r="AV38" s="154"/>
      <c r="AW38" s="154"/>
      <c r="AX38" s="154"/>
      <c r="AY38" s="154"/>
      <c r="AZ38" s="154"/>
      <c r="BA38" s="154"/>
      <c r="BB38" s="154"/>
      <c r="BC38" s="154"/>
      <c r="BD38" s="154"/>
      <c r="BE38" s="154"/>
      <c r="BF38" s="154"/>
      <c r="BG38" s="154"/>
      <c r="BH38" s="154"/>
      <c r="BI38" s="154"/>
      <c r="BJ38" s="154"/>
      <c r="BK38" s="154"/>
      <c r="BL38" s="154"/>
      <c r="BM38" s="154"/>
      <c r="BN38" s="154"/>
      <c r="BO38" s="155"/>
      <c r="CE38" s="62"/>
      <c r="CF38" s="62"/>
      <c r="CG38" s="62"/>
      <c r="CH38" s="62"/>
      <c r="CI38" s="62"/>
      <c r="CJ38" s="62"/>
      <c r="CK38" s="62"/>
      <c r="CL38" s="62"/>
      <c r="CM38" s="62"/>
      <c r="CN38" s="62"/>
      <c r="CO38" s="62"/>
    </row>
    <row r="39" spans="1:94" ht="114.75" customHeight="1" x14ac:dyDescent="0.25">
      <c r="A39" s="62"/>
      <c r="B39" s="62"/>
      <c r="C39" s="62"/>
      <c r="D39" s="62"/>
      <c r="E39" s="62"/>
      <c r="F39" s="62"/>
      <c r="G39" s="62"/>
      <c r="H39" s="62"/>
      <c r="I39" s="62"/>
      <c r="J39" s="62"/>
      <c r="K39" s="62"/>
      <c r="L39" s="62"/>
      <c r="M39" s="62"/>
      <c r="N39" s="62"/>
      <c r="O39" s="62"/>
      <c r="P39" s="62"/>
      <c r="Q39" s="62"/>
      <c r="R39" s="62"/>
      <c r="S39" s="98"/>
      <c r="T39" s="99"/>
      <c r="U39" s="99"/>
      <c r="V39" s="99"/>
      <c r="W39" s="99"/>
      <c r="X39" s="99"/>
      <c r="Y39" s="99"/>
      <c r="Z39" s="99"/>
      <c r="AA39" s="99"/>
      <c r="AB39" s="99"/>
      <c r="AC39" s="99"/>
      <c r="AD39" s="99"/>
      <c r="AE39" s="99"/>
      <c r="AF39" s="99"/>
      <c r="AG39" s="99"/>
      <c r="AH39" s="99"/>
      <c r="AI39" s="99"/>
      <c r="AJ39" s="99"/>
      <c r="AK39" s="99"/>
      <c r="AL39" s="154"/>
      <c r="AM39" s="154"/>
      <c r="AN39" s="154"/>
      <c r="AO39" s="154"/>
      <c r="AP39" s="154"/>
      <c r="AQ39" s="154"/>
      <c r="AR39" s="154"/>
      <c r="AS39" s="154"/>
      <c r="AT39" s="154"/>
      <c r="AU39" s="154"/>
      <c r="AV39" s="154"/>
      <c r="AW39" s="154"/>
      <c r="AX39" s="154"/>
      <c r="AY39" s="154"/>
      <c r="AZ39" s="154"/>
      <c r="BA39" s="154"/>
      <c r="BB39" s="154"/>
      <c r="BC39" s="154"/>
      <c r="BD39" s="154"/>
      <c r="BE39" s="154"/>
      <c r="BF39" s="154"/>
      <c r="BG39" s="154"/>
      <c r="BH39" s="154"/>
      <c r="BI39" s="154"/>
      <c r="BJ39" s="154"/>
      <c r="BK39" s="154"/>
      <c r="BL39" s="154"/>
      <c r="BM39" s="154"/>
      <c r="BN39" s="154"/>
      <c r="BO39" s="155"/>
      <c r="CE39" s="62"/>
      <c r="CF39" s="62"/>
      <c r="CG39" s="62"/>
      <c r="CH39" s="62"/>
      <c r="CI39" s="62"/>
      <c r="CJ39" s="62"/>
      <c r="CK39" s="62"/>
      <c r="CL39" s="62"/>
      <c r="CM39" s="62"/>
      <c r="CN39" s="62"/>
      <c r="CO39" s="62"/>
    </row>
    <row r="40" spans="1:94" ht="114.75" customHeight="1" x14ac:dyDescent="0.25">
      <c r="A40" s="62"/>
      <c r="B40" s="62"/>
      <c r="C40" s="62"/>
      <c r="D40" s="62"/>
      <c r="E40" s="62"/>
      <c r="F40" s="62"/>
      <c r="G40" s="62"/>
      <c r="H40" s="62"/>
      <c r="I40" s="62"/>
      <c r="J40" s="62"/>
      <c r="K40" s="62"/>
      <c r="L40" s="62"/>
      <c r="M40" s="62"/>
      <c r="N40" s="62"/>
      <c r="O40" s="62"/>
      <c r="P40" s="62"/>
      <c r="Q40" s="62"/>
      <c r="R40" s="62"/>
      <c r="S40" s="98"/>
      <c r="T40" s="99"/>
      <c r="U40" s="99"/>
      <c r="V40" s="99"/>
      <c r="W40" s="99"/>
      <c r="X40" s="99"/>
      <c r="Y40" s="99"/>
      <c r="Z40" s="99"/>
      <c r="AA40" s="99"/>
      <c r="AB40" s="99"/>
      <c r="AC40" s="99"/>
      <c r="AD40" s="99"/>
      <c r="AE40" s="99"/>
      <c r="AF40" s="99"/>
      <c r="AG40" s="99"/>
      <c r="AH40" s="99"/>
      <c r="AI40" s="99"/>
      <c r="AJ40" s="99"/>
      <c r="AK40" s="99"/>
      <c r="AL40" s="154"/>
      <c r="AM40" s="154"/>
      <c r="AN40" s="154"/>
      <c r="AO40" s="154"/>
      <c r="AP40" s="154"/>
      <c r="AQ40" s="154"/>
      <c r="AR40" s="154"/>
      <c r="AS40" s="154"/>
      <c r="AT40" s="154"/>
      <c r="AU40" s="154"/>
      <c r="AV40" s="154"/>
      <c r="AW40" s="154"/>
      <c r="AX40" s="154"/>
      <c r="AY40" s="154"/>
      <c r="AZ40" s="154"/>
      <c r="BA40" s="154"/>
      <c r="BB40" s="154"/>
      <c r="BC40" s="154"/>
      <c r="BD40" s="154"/>
      <c r="BE40" s="154"/>
      <c r="BF40" s="154"/>
      <c r="BG40" s="154"/>
      <c r="BH40" s="154"/>
      <c r="BI40" s="154"/>
      <c r="BJ40" s="154"/>
      <c r="BK40" s="154"/>
      <c r="BL40" s="154"/>
      <c r="BM40" s="154"/>
      <c r="BN40" s="154"/>
      <c r="BO40" s="155"/>
      <c r="CE40" s="62"/>
      <c r="CF40" s="62"/>
      <c r="CG40" s="62"/>
      <c r="CH40" s="62"/>
      <c r="CI40" s="62"/>
      <c r="CJ40" s="62"/>
      <c r="CK40" s="62"/>
      <c r="CL40" s="62"/>
      <c r="CM40" s="62"/>
      <c r="CN40" s="62"/>
      <c r="CO40" s="62"/>
    </row>
    <row r="41" spans="1:94" ht="114.75" customHeight="1" x14ac:dyDescent="0.25">
      <c r="A41" s="62"/>
      <c r="B41" s="62"/>
      <c r="C41" s="62"/>
      <c r="D41" s="62"/>
      <c r="E41" s="62"/>
      <c r="F41" s="62"/>
      <c r="G41" s="62"/>
      <c r="H41" s="62"/>
      <c r="I41" s="62"/>
      <c r="J41" s="62"/>
      <c r="K41" s="62"/>
      <c r="L41" s="62"/>
      <c r="M41" s="62"/>
      <c r="N41" s="62"/>
      <c r="O41" s="62"/>
      <c r="P41" s="62"/>
      <c r="Q41" s="62"/>
      <c r="R41" s="62"/>
      <c r="S41" s="98"/>
      <c r="T41" s="99"/>
      <c r="U41" s="99"/>
      <c r="V41" s="99"/>
      <c r="W41" s="99"/>
      <c r="X41" s="99"/>
      <c r="Y41" s="99"/>
      <c r="Z41" s="99"/>
      <c r="AA41" s="99"/>
      <c r="AB41" s="99"/>
      <c r="AC41" s="99"/>
      <c r="AD41" s="99"/>
      <c r="AE41" s="99"/>
      <c r="AF41" s="99"/>
      <c r="AG41" s="99"/>
      <c r="AH41" s="99"/>
      <c r="AI41" s="99"/>
      <c r="AJ41" s="99"/>
      <c r="AK41" s="99"/>
      <c r="AL41" s="154"/>
      <c r="AM41" s="154"/>
      <c r="AN41" s="154"/>
      <c r="AO41" s="154"/>
      <c r="AP41" s="154"/>
      <c r="AQ41" s="154"/>
      <c r="AR41" s="154"/>
      <c r="AS41" s="154"/>
      <c r="AT41" s="154"/>
      <c r="AU41" s="154"/>
      <c r="AV41" s="154"/>
      <c r="AW41" s="154"/>
      <c r="AX41" s="154"/>
      <c r="AY41" s="154"/>
      <c r="AZ41" s="154"/>
      <c r="BA41" s="154"/>
      <c r="BB41" s="154"/>
      <c r="BC41" s="154"/>
      <c r="BD41" s="154"/>
      <c r="BE41" s="154"/>
      <c r="BF41" s="154"/>
      <c r="BG41" s="154"/>
      <c r="BH41" s="154"/>
      <c r="BI41" s="154"/>
      <c r="BJ41" s="154"/>
      <c r="BK41" s="154"/>
      <c r="BL41" s="154"/>
      <c r="BM41" s="154"/>
      <c r="BN41" s="154"/>
      <c r="BO41" s="155"/>
      <c r="CE41" s="62"/>
      <c r="CF41" s="62"/>
      <c r="CG41" s="62"/>
      <c r="CH41" s="62"/>
      <c r="CI41" s="62"/>
      <c r="CJ41" s="62"/>
      <c r="CK41" s="62"/>
      <c r="CL41" s="62"/>
      <c r="CM41" s="62"/>
      <c r="CN41" s="62"/>
      <c r="CO41" s="62"/>
    </row>
    <row r="42" spans="1:94" ht="33.75" customHeight="1" x14ac:dyDescent="0.25">
      <c r="A42" s="62"/>
      <c r="B42" s="62"/>
      <c r="C42" s="62"/>
      <c r="D42" s="62"/>
      <c r="E42" s="62"/>
      <c r="F42" s="62"/>
      <c r="G42" s="62"/>
      <c r="H42" s="62"/>
      <c r="I42" s="62"/>
      <c r="J42" s="62"/>
      <c r="K42" s="62"/>
      <c r="L42" s="62"/>
      <c r="M42" s="62"/>
      <c r="N42" s="62"/>
      <c r="O42" s="62"/>
      <c r="P42" s="62"/>
      <c r="Q42" s="62"/>
      <c r="R42" s="62"/>
      <c r="S42" s="98"/>
      <c r="T42" s="99"/>
      <c r="U42" s="99"/>
      <c r="V42" s="99"/>
      <c r="W42" s="99"/>
      <c r="X42" s="99"/>
      <c r="Y42" s="99"/>
      <c r="Z42" s="99"/>
      <c r="AA42" s="99"/>
      <c r="AB42" s="99"/>
      <c r="AC42" s="99"/>
      <c r="AD42" s="99"/>
      <c r="AE42" s="99"/>
      <c r="AF42" s="99"/>
      <c r="AG42" s="99"/>
      <c r="AH42" s="99"/>
      <c r="AI42" s="99"/>
      <c r="AJ42" s="99"/>
      <c r="AK42" s="99"/>
      <c r="AL42" s="154"/>
      <c r="AM42" s="154"/>
      <c r="AN42" s="154"/>
      <c r="AO42" s="154"/>
      <c r="AP42" s="154"/>
      <c r="AQ42" s="154"/>
      <c r="AR42" s="154"/>
      <c r="AS42" s="154"/>
      <c r="AT42" s="154"/>
      <c r="AU42" s="154"/>
      <c r="AV42" s="154"/>
      <c r="AW42" s="154"/>
      <c r="AX42" s="154"/>
      <c r="AY42" s="154"/>
      <c r="AZ42" s="154"/>
      <c r="BA42" s="154"/>
      <c r="BB42" s="154"/>
      <c r="BC42" s="154"/>
      <c r="BD42" s="154"/>
      <c r="BE42" s="154"/>
      <c r="BF42" s="154"/>
      <c r="BG42" s="154"/>
      <c r="BH42" s="154"/>
      <c r="BI42" s="154"/>
      <c r="BJ42" s="154"/>
      <c r="BK42" s="154"/>
      <c r="BL42" s="154"/>
      <c r="BM42" s="154"/>
      <c r="BN42" s="154"/>
      <c r="BO42" s="155"/>
      <c r="CE42" s="62"/>
      <c r="CF42" s="62"/>
      <c r="CG42" s="62"/>
      <c r="CH42" s="62"/>
      <c r="CI42" s="62"/>
      <c r="CJ42" s="62"/>
      <c r="CK42" s="62"/>
      <c r="CL42" s="62"/>
      <c r="CM42" s="62"/>
      <c r="CN42" s="62"/>
      <c r="CO42" s="62"/>
    </row>
    <row r="43" spans="1:94" ht="33.75" customHeight="1" x14ac:dyDescent="0.25">
      <c r="A43" s="62"/>
      <c r="B43" s="62"/>
      <c r="C43" s="62"/>
      <c r="D43" s="62"/>
      <c r="E43" s="62"/>
      <c r="F43" s="62"/>
      <c r="G43" s="62"/>
      <c r="H43" s="62"/>
      <c r="I43" s="62"/>
      <c r="J43" s="62"/>
      <c r="K43" s="62"/>
      <c r="L43" s="62"/>
      <c r="M43" s="62"/>
      <c r="N43" s="62"/>
      <c r="O43" s="62"/>
      <c r="P43" s="62"/>
      <c r="Q43" s="62"/>
      <c r="R43" s="62"/>
      <c r="S43" s="98"/>
      <c r="T43" s="99"/>
      <c r="U43" s="99"/>
      <c r="V43" s="99"/>
      <c r="W43" s="99"/>
      <c r="X43" s="99"/>
      <c r="Y43" s="99"/>
      <c r="Z43" s="99"/>
      <c r="AA43" s="99"/>
      <c r="AB43" s="99"/>
      <c r="AC43" s="99"/>
      <c r="AD43" s="99"/>
      <c r="AE43" s="99"/>
      <c r="AF43" s="99"/>
      <c r="AG43" s="99"/>
      <c r="AH43" s="99"/>
      <c r="AI43" s="99"/>
      <c r="AJ43" s="99"/>
      <c r="AK43" s="99"/>
      <c r="AL43" s="154"/>
      <c r="AM43" s="154"/>
      <c r="AN43" s="154"/>
      <c r="AO43" s="154"/>
      <c r="AP43" s="154"/>
      <c r="AQ43" s="154"/>
      <c r="AR43" s="154"/>
      <c r="AS43" s="154"/>
      <c r="AT43" s="154"/>
      <c r="AU43" s="154"/>
      <c r="AV43" s="154"/>
      <c r="AW43" s="154"/>
      <c r="AX43" s="154"/>
      <c r="AY43" s="154"/>
      <c r="AZ43" s="154"/>
      <c r="BA43" s="154"/>
      <c r="BB43" s="154"/>
      <c r="BC43" s="154"/>
      <c r="BD43" s="154"/>
      <c r="BE43" s="154"/>
      <c r="BF43" s="154"/>
      <c r="BG43" s="154"/>
      <c r="BH43" s="154"/>
      <c r="BI43" s="154"/>
      <c r="BJ43" s="154"/>
      <c r="BK43" s="154"/>
      <c r="BL43" s="154"/>
      <c r="BM43" s="154"/>
      <c r="BN43" s="154"/>
      <c r="BO43" s="155"/>
      <c r="CE43" s="62"/>
      <c r="CF43" s="62"/>
      <c r="CG43" s="62"/>
      <c r="CH43" s="62"/>
      <c r="CI43" s="62"/>
      <c r="CJ43" s="62"/>
      <c r="CK43" s="62"/>
      <c r="CL43" s="62"/>
      <c r="CM43" s="62"/>
      <c r="CN43" s="62"/>
      <c r="CO43" s="62"/>
    </row>
    <row r="44" spans="1:94" ht="33.75" customHeight="1" x14ac:dyDescent="0.25">
      <c r="A44" s="62"/>
      <c r="B44" s="62"/>
      <c r="C44" s="62"/>
      <c r="D44" s="62"/>
      <c r="E44" s="62"/>
      <c r="F44" s="62"/>
      <c r="G44" s="62"/>
      <c r="H44" s="62"/>
      <c r="I44" s="62"/>
      <c r="J44" s="62"/>
      <c r="K44" s="62"/>
      <c r="L44" s="62"/>
      <c r="M44" s="62"/>
      <c r="N44" s="62"/>
      <c r="O44" s="62"/>
      <c r="P44" s="62"/>
      <c r="Q44" s="62"/>
      <c r="R44" s="62"/>
      <c r="S44" s="98"/>
      <c r="T44" s="99"/>
      <c r="U44" s="99"/>
      <c r="V44" s="99"/>
      <c r="W44" s="99"/>
      <c r="X44" s="99"/>
      <c r="Y44" s="99"/>
      <c r="Z44" s="99"/>
      <c r="AA44" s="99"/>
      <c r="AB44" s="99"/>
      <c r="AC44" s="99"/>
      <c r="AD44" s="99"/>
      <c r="AE44" s="99"/>
      <c r="AF44" s="99"/>
      <c r="AG44" s="99"/>
      <c r="AH44" s="99"/>
      <c r="AI44" s="99"/>
      <c r="AJ44" s="99"/>
      <c r="AK44" s="99"/>
      <c r="AL44" s="154"/>
      <c r="AM44" s="154"/>
      <c r="AN44" s="154"/>
      <c r="AO44" s="154"/>
      <c r="AP44" s="154"/>
      <c r="AQ44" s="154"/>
      <c r="AR44" s="154"/>
      <c r="AS44" s="154"/>
      <c r="AT44" s="154"/>
      <c r="AU44" s="154"/>
      <c r="AV44" s="154"/>
      <c r="AW44" s="154"/>
      <c r="AX44" s="154"/>
      <c r="AY44" s="154"/>
      <c r="AZ44" s="154"/>
      <c r="BA44" s="154"/>
      <c r="BB44" s="154"/>
      <c r="BC44" s="154"/>
      <c r="BD44" s="154"/>
      <c r="BE44" s="154"/>
      <c r="BF44" s="154"/>
      <c r="BG44" s="154"/>
      <c r="BH44" s="154"/>
      <c r="BI44" s="154"/>
      <c r="BJ44" s="154"/>
      <c r="BK44" s="154"/>
      <c r="BL44" s="154"/>
      <c r="BM44" s="154"/>
      <c r="BN44" s="154"/>
      <c r="BO44" s="155"/>
      <c r="CE44" s="62"/>
      <c r="CF44" s="62"/>
      <c r="CG44" s="62"/>
      <c r="CH44" s="62"/>
      <c r="CI44" s="62"/>
      <c r="CJ44" s="62"/>
      <c r="CK44" s="62"/>
      <c r="CL44" s="62"/>
      <c r="CM44" s="62"/>
      <c r="CN44" s="62"/>
      <c r="CO44" s="62"/>
    </row>
    <row r="45" spans="1:94" ht="33.75" customHeight="1" x14ac:dyDescent="0.25">
      <c r="A45" s="62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98"/>
      <c r="T45" s="99"/>
      <c r="U45" s="99"/>
      <c r="V45" s="99"/>
      <c r="W45" s="99"/>
      <c r="X45" s="99"/>
      <c r="Y45" s="99"/>
      <c r="Z45" s="99"/>
      <c r="AA45" s="99"/>
      <c r="AB45" s="99"/>
      <c r="AC45" s="99"/>
      <c r="AD45" s="99"/>
      <c r="AE45" s="99"/>
      <c r="AF45" s="99"/>
      <c r="AG45" s="99"/>
      <c r="AH45" s="99"/>
      <c r="AI45" s="99"/>
      <c r="AJ45" s="99"/>
      <c r="AK45" s="99"/>
      <c r="AL45" s="154"/>
      <c r="AM45" s="154"/>
      <c r="AN45" s="154"/>
      <c r="AO45" s="154"/>
      <c r="AP45" s="154"/>
      <c r="AQ45" s="154"/>
      <c r="AR45" s="154"/>
      <c r="AS45" s="154"/>
      <c r="AT45" s="154"/>
      <c r="AU45" s="154"/>
      <c r="AV45" s="154"/>
      <c r="AW45" s="154"/>
      <c r="AX45" s="154"/>
      <c r="AY45" s="154"/>
      <c r="AZ45" s="154"/>
      <c r="BA45" s="154"/>
      <c r="BB45" s="154"/>
      <c r="BC45" s="154"/>
      <c r="BD45" s="154"/>
      <c r="BE45" s="154"/>
      <c r="BF45" s="154"/>
      <c r="BG45" s="154"/>
      <c r="BH45" s="154"/>
      <c r="BI45" s="154"/>
      <c r="BJ45" s="154"/>
      <c r="BK45" s="154"/>
      <c r="BL45" s="154"/>
      <c r="BM45" s="154"/>
      <c r="BN45" s="154"/>
      <c r="BO45" s="155"/>
      <c r="CE45" s="62"/>
      <c r="CF45" s="62"/>
      <c r="CG45" s="62"/>
      <c r="CH45" s="62"/>
      <c r="CI45" s="62"/>
      <c r="CJ45" s="62"/>
      <c r="CK45" s="62"/>
      <c r="CL45" s="62"/>
      <c r="CM45" s="62"/>
      <c r="CN45" s="62"/>
      <c r="CO45" s="62"/>
    </row>
    <row r="46" spans="1:94" ht="33.75" customHeight="1" x14ac:dyDescent="0.25">
      <c r="A46" s="62"/>
      <c r="B46" s="62"/>
      <c r="C46" s="62"/>
      <c r="D46" s="62"/>
      <c r="E46" s="62"/>
      <c r="F46" s="62"/>
      <c r="G46" s="62"/>
      <c r="H46" s="62"/>
      <c r="I46" s="62"/>
      <c r="J46" s="62"/>
      <c r="K46" s="62"/>
      <c r="L46" s="62"/>
      <c r="M46" s="62"/>
      <c r="N46" s="62"/>
      <c r="O46" s="62"/>
      <c r="P46" s="62"/>
      <c r="Q46" s="62"/>
      <c r="R46" s="62"/>
      <c r="S46" s="98"/>
      <c r="T46" s="99"/>
      <c r="U46" s="99"/>
      <c r="V46" s="99"/>
      <c r="W46" s="99"/>
      <c r="X46" s="99"/>
      <c r="Y46" s="99"/>
      <c r="Z46" s="99"/>
      <c r="AA46" s="99"/>
      <c r="AB46" s="99"/>
      <c r="AC46" s="99"/>
      <c r="AD46" s="99"/>
      <c r="AE46" s="99"/>
      <c r="AF46" s="99"/>
      <c r="AG46" s="99"/>
      <c r="AH46" s="99"/>
      <c r="AI46" s="99"/>
      <c r="AJ46" s="99"/>
      <c r="AK46" s="99"/>
      <c r="AL46" s="154"/>
      <c r="AM46" s="154"/>
      <c r="AN46" s="154"/>
      <c r="AO46" s="154"/>
      <c r="AP46" s="154"/>
      <c r="AQ46" s="154"/>
      <c r="AR46" s="154"/>
      <c r="AS46" s="154"/>
      <c r="AT46" s="154"/>
      <c r="AU46" s="154"/>
      <c r="AV46" s="154"/>
      <c r="AW46" s="154"/>
      <c r="AX46" s="154"/>
      <c r="AY46" s="154"/>
      <c r="AZ46" s="154"/>
      <c r="BA46" s="154"/>
      <c r="BB46" s="154"/>
      <c r="BC46" s="154"/>
      <c r="BD46" s="154"/>
      <c r="BE46" s="154"/>
      <c r="BF46" s="154"/>
      <c r="BG46" s="154"/>
      <c r="BH46" s="154"/>
      <c r="BI46" s="154"/>
      <c r="BJ46" s="154"/>
      <c r="BK46" s="154"/>
      <c r="BL46" s="154"/>
      <c r="BM46" s="154"/>
      <c r="BN46" s="154"/>
      <c r="BO46" s="155"/>
      <c r="CE46" s="62"/>
      <c r="CF46" s="62"/>
      <c r="CG46" s="62"/>
      <c r="CH46" s="62"/>
      <c r="CI46" s="62"/>
      <c r="CJ46" s="62"/>
      <c r="CK46" s="62"/>
      <c r="CL46" s="62"/>
      <c r="CM46" s="62"/>
      <c r="CN46" s="62"/>
      <c r="CO46" s="62"/>
    </row>
    <row r="47" spans="1:94" ht="33.75" customHeight="1" x14ac:dyDescent="0.25">
      <c r="A47" s="62"/>
      <c r="B47" s="62"/>
      <c r="C47" s="62"/>
      <c r="D47" s="62"/>
      <c r="E47" s="62"/>
      <c r="F47" s="62"/>
      <c r="G47" s="62"/>
      <c r="H47" s="62"/>
      <c r="I47" s="62"/>
      <c r="J47" s="62"/>
      <c r="K47" s="62"/>
      <c r="L47" s="62"/>
      <c r="M47" s="62"/>
      <c r="N47" s="62"/>
      <c r="O47" s="62"/>
      <c r="P47" s="62"/>
      <c r="Q47" s="62"/>
      <c r="R47" s="62"/>
      <c r="S47" s="98"/>
      <c r="T47" s="99"/>
      <c r="U47" s="99"/>
      <c r="V47" s="99"/>
      <c r="W47" s="99"/>
      <c r="X47" s="99"/>
      <c r="Y47" s="99"/>
      <c r="Z47" s="99"/>
      <c r="AA47" s="99"/>
      <c r="AB47" s="99"/>
      <c r="AC47" s="99"/>
      <c r="AD47" s="99"/>
      <c r="AE47" s="99"/>
      <c r="AF47" s="99"/>
      <c r="AG47" s="99"/>
      <c r="AH47" s="99"/>
      <c r="AI47" s="99"/>
      <c r="AJ47" s="99"/>
      <c r="AK47" s="99"/>
      <c r="AL47" s="154"/>
      <c r="AM47" s="154"/>
      <c r="AN47" s="154"/>
      <c r="AO47" s="154"/>
      <c r="AP47" s="154"/>
      <c r="AQ47" s="154"/>
      <c r="AR47" s="154"/>
      <c r="AS47" s="154"/>
      <c r="AT47" s="154"/>
      <c r="AU47" s="154"/>
      <c r="AV47" s="154"/>
      <c r="AW47" s="154"/>
      <c r="AX47" s="154"/>
      <c r="AY47" s="154"/>
      <c r="AZ47" s="154"/>
      <c r="BA47" s="154"/>
      <c r="BB47" s="154"/>
      <c r="BC47" s="154"/>
      <c r="BD47" s="154"/>
      <c r="BE47" s="154"/>
      <c r="BF47" s="154"/>
      <c r="BG47" s="154"/>
      <c r="BH47" s="154"/>
      <c r="BI47" s="154"/>
      <c r="BJ47" s="154"/>
      <c r="BK47" s="154"/>
      <c r="BL47" s="154"/>
      <c r="BM47" s="154"/>
      <c r="BN47" s="154"/>
      <c r="BO47" s="155"/>
      <c r="CE47" s="62"/>
      <c r="CF47" s="62"/>
      <c r="CG47" s="62"/>
      <c r="CH47" s="62"/>
      <c r="CI47" s="62"/>
      <c r="CJ47" s="62"/>
      <c r="CK47" s="62"/>
      <c r="CL47" s="62"/>
      <c r="CM47" s="62"/>
      <c r="CN47" s="62"/>
      <c r="CO47" s="62"/>
    </row>
    <row r="48" spans="1:94" ht="33.75" customHeight="1" x14ac:dyDescent="0.25">
      <c r="S48" s="98"/>
      <c r="T48" s="99"/>
      <c r="U48" s="99"/>
      <c r="V48" s="99"/>
      <c r="W48" s="99"/>
      <c r="X48" s="99"/>
      <c r="Y48" s="99"/>
      <c r="Z48" s="99"/>
      <c r="AA48" s="99"/>
      <c r="AB48" s="99"/>
      <c r="AC48" s="99"/>
      <c r="AD48" s="99"/>
      <c r="AE48" s="99"/>
      <c r="AF48" s="99"/>
      <c r="AG48" s="99"/>
      <c r="AH48" s="99"/>
      <c r="AI48" s="99"/>
      <c r="AJ48" s="99"/>
      <c r="AK48" s="99"/>
      <c r="AL48" s="154"/>
      <c r="AM48" s="154"/>
      <c r="AN48" s="154"/>
      <c r="AO48" s="154"/>
      <c r="AP48" s="154"/>
      <c r="AQ48" s="154"/>
      <c r="AR48" s="154"/>
      <c r="AS48" s="154"/>
      <c r="AT48" s="154"/>
      <c r="AU48" s="154"/>
      <c r="AV48" s="154"/>
      <c r="AW48" s="154"/>
      <c r="AX48" s="154"/>
      <c r="AY48" s="154"/>
      <c r="AZ48" s="154"/>
      <c r="BA48" s="154"/>
      <c r="BB48" s="154"/>
      <c r="BC48" s="154"/>
      <c r="BD48" s="154"/>
      <c r="BE48" s="154"/>
      <c r="BF48" s="154"/>
      <c r="BG48" s="154"/>
      <c r="BH48" s="154"/>
      <c r="BI48" s="154"/>
      <c r="BJ48" s="154"/>
      <c r="BK48" s="154"/>
      <c r="BL48" s="154"/>
      <c r="BM48" s="154"/>
      <c r="BN48" s="154"/>
      <c r="BO48" s="155"/>
    </row>
    <row r="49" spans="19:67" ht="53.25" customHeight="1" x14ac:dyDescent="0.25">
      <c r="S49" s="98"/>
      <c r="T49" s="99"/>
      <c r="U49" s="99"/>
      <c r="V49" s="99"/>
      <c r="W49" s="99"/>
      <c r="X49" s="99"/>
      <c r="Y49" s="99"/>
      <c r="Z49" s="99"/>
      <c r="AA49" s="99"/>
      <c r="AB49" s="99"/>
      <c r="AC49" s="99"/>
      <c r="AD49" s="99"/>
      <c r="AE49" s="99"/>
      <c r="AF49" s="99"/>
      <c r="AG49" s="99"/>
      <c r="AH49" s="99"/>
      <c r="AI49" s="99"/>
      <c r="AJ49" s="99"/>
      <c r="AK49" s="99"/>
      <c r="AL49" s="154"/>
      <c r="AM49" s="154"/>
      <c r="AN49" s="154"/>
      <c r="AO49" s="154"/>
      <c r="AP49" s="154"/>
      <c r="AQ49" s="154"/>
      <c r="AR49" s="154"/>
      <c r="AS49" s="154"/>
      <c r="AT49" s="154"/>
      <c r="AU49" s="154"/>
      <c r="AV49" s="154"/>
      <c r="AW49" s="154"/>
      <c r="AX49" s="154"/>
      <c r="AY49" s="154"/>
      <c r="AZ49" s="154"/>
      <c r="BA49" s="154"/>
      <c r="BB49" s="154"/>
      <c r="BC49" s="154"/>
      <c r="BD49" s="154"/>
      <c r="BE49" s="154"/>
      <c r="BF49" s="154"/>
      <c r="BG49" s="154"/>
      <c r="BH49" s="154"/>
      <c r="BI49" s="154"/>
      <c r="BJ49" s="154"/>
      <c r="BK49" s="154"/>
      <c r="BL49" s="154"/>
      <c r="BM49" s="154"/>
      <c r="BN49" s="154"/>
      <c r="BO49" s="155"/>
    </row>
    <row r="50" spans="19:67" ht="53.25" customHeight="1" x14ac:dyDescent="0.25">
      <c r="S50" s="98"/>
      <c r="T50" s="99"/>
      <c r="U50" s="99"/>
      <c r="V50" s="99"/>
      <c r="W50" s="99"/>
      <c r="X50" s="99"/>
      <c r="Y50" s="99"/>
      <c r="Z50" s="99"/>
      <c r="AA50" s="99"/>
      <c r="AB50" s="99"/>
      <c r="AC50" s="99"/>
      <c r="AD50" s="99"/>
      <c r="AE50" s="99"/>
      <c r="AF50" s="99"/>
      <c r="AG50" s="99"/>
      <c r="AH50" s="99"/>
      <c r="AI50" s="99"/>
      <c r="AJ50" s="99"/>
      <c r="AK50" s="99"/>
      <c r="AL50" s="154"/>
      <c r="AM50" s="154"/>
      <c r="AN50" s="154"/>
      <c r="AO50" s="154"/>
      <c r="AP50" s="154"/>
      <c r="AQ50" s="154"/>
      <c r="AR50" s="154"/>
      <c r="AS50" s="154"/>
      <c r="AT50" s="154"/>
      <c r="AU50" s="154"/>
      <c r="AV50" s="154"/>
      <c r="AW50" s="154"/>
      <c r="AX50" s="154"/>
      <c r="AY50" s="154"/>
      <c r="AZ50" s="154"/>
      <c r="BA50" s="154"/>
      <c r="BB50" s="154"/>
      <c r="BC50" s="154"/>
      <c r="BD50" s="154"/>
      <c r="BE50" s="154"/>
      <c r="BF50" s="154"/>
      <c r="BG50" s="154"/>
      <c r="BH50" s="154"/>
      <c r="BI50" s="154"/>
      <c r="BJ50" s="154"/>
      <c r="BK50" s="154"/>
      <c r="BL50" s="154"/>
      <c r="BM50" s="154"/>
      <c r="BN50" s="154"/>
      <c r="BO50" s="155"/>
    </row>
    <row r="51" spans="19:67" ht="53.25" customHeight="1" x14ac:dyDescent="0.25">
      <c r="S51" s="98"/>
      <c r="T51" s="99"/>
      <c r="U51" s="99"/>
      <c r="V51" s="99"/>
      <c r="W51" s="99"/>
      <c r="X51" s="99"/>
      <c r="Y51" s="99"/>
      <c r="Z51" s="99"/>
      <c r="AA51" s="99"/>
      <c r="AB51" s="99"/>
      <c r="AC51" s="99"/>
      <c r="AD51" s="99"/>
      <c r="AE51" s="99"/>
      <c r="AF51" s="99"/>
      <c r="AG51" s="99"/>
      <c r="AH51" s="99"/>
      <c r="AI51" s="99"/>
      <c r="AJ51" s="99"/>
      <c r="AK51" s="99"/>
      <c r="AL51" s="99"/>
      <c r="AM51" s="99"/>
      <c r="AN51" s="99"/>
      <c r="AO51" s="99"/>
      <c r="AP51" s="99"/>
      <c r="AQ51" s="99"/>
      <c r="AR51" s="99"/>
      <c r="AS51" s="99"/>
      <c r="AT51" s="99"/>
      <c r="AU51" s="99"/>
      <c r="AV51" s="99"/>
      <c r="AW51" s="99"/>
      <c r="AX51" s="99"/>
      <c r="AY51" s="99"/>
      <c r="AZ51" s="99"/>
      <c r="BA51" s="99"/>
      <c r="BB51" s="99"/>
      <c r="BC51" s="99"/>
      <c r="BD51" s="99"/>
      <c r="BE51" s="99"/>
      <c r="BF51" s="99"/>
      <c r="BG51" s="99"/>
      <c r="BH51" s="99"/>
      <c r="BI51" s="99"/>
      <c r="BJ51" s="99"/>
      <c r="BK51" s="99"/>
      <c r="BL51" s="99"/>
      <c r="BM51" s="99"/>
      <c r="BN51" s="99"/>
      <c r="BO51" s="100"/>
    </row>
    <row r="52" spans="19:67" ht="53.25" customHeight="1" x14ac:dyDescent="0.25">
      <c r="S52" s="98"/>
      <c r="T52" s="99"/>
      <c r="U52" s="99"/>
      <c r="V52" s="99"/>
      <c r="W52" s="99"/>
      <c r="X52" s="99"/>
      <c r="Y52" s="99"/>
      <c r="Z52" s="99"/>
      <c r="AA52" s="99"/>
      <c r="AB52" s="99"/>
      <c r="AC52" s="99"/>
      <c r="AD52" s="99"/>
      <c r="AE52" s="99"/>
      <c r="AF52" s="99"/>
      <c r="AG52" s="99"/>
      <c r="AH52" s="99"/>
      <c r="AI52" s="99"/>
      <c r="AJ52" s="99"/>
      <c r="AK52" s="99"/>
      <c r="AL52" s="99"/>
      <c r="AM52" s="99"/>
      <c r="AN52" s="99"/>
      <c r="AO52" s="99"/>
      <c r="AP52" s="99"/>
      <c r="AQ52" s="99"/>
      <c r="AR52" s="99"/>
      <c r="AS52" s="99"/>
      <c r="AT52" s="99"/>
      <c r="AU52" s="99"/>
      <c r="AV52" s="99"/>
      <c r="AW52" s="99"/>
      <c r="AX52" s="99"/>
      <c r="AY52" s="99"/>
      <c r="AZ52" s="99"/>
      <c r="BA52" s="99"/>
      <c r="BB52" s="99"/>
      <c r="BC52" s="99"/>
      <c r="BD52" s="99"/>
      <c r="BE52" s="99"/>
      <c r="BF52" s="99"/>
      <c r="BG52" s="99"/>
      <c r="BH52" s="99"/>
      <c r="BI52" s="99"/>
      <c r="BJ52" s="99"/>
      <c r="BK52" s="99"/>
      <c r="BL52" s="99"/>
      <c r="BM52" s="99"/>
      <c r="BN52" s="99"/>
      <c r="BO52" s="100"/>
    </row>
    <row r="53" spans="19:67" ht="53.25" customHeight="1" x14ac:dyDescent="0.25">
      <c r="S53" s="98"/>
      <c r="T53" s="99"/>
      <c r="U53" s="99"/>
      <c r="V53" s="99"/>
      <c r="W53" s="99"/>
      <c r="X53" s="99"/>
      <c r="Y53" s="99"/>
      <c r="Z53" s="99"/>
      <c r="AA53" s="99"/>
      <c r="AB53" s="99"/>
      <c r="AC53" s="99"/>
      <c r="AD53" s="99"/>
      <c r="AE53" s="99"/>
      <c r="AF53" s="99"/>
      <c r="AG53" s="99"/>
      <c r="AH53" s="99"/>
      <c r="AI53" s="99"/>
      <c r="AJ53" s="99"/>
      <c r="AK53" s="99"/>
      <c r="AL53" s="99"/>
      <c r="AM53" s="99"/>
      <c r="AN53" s="99"/>
      <c r="AO53" s="99"/>
      <c r="AP53" s="99"/>
      <c r="AQ53" s="99"/>
      <c r="AR53" s="99"/>
      <c r="AS53" s="99"/>
      <c r="AT53" s="99"/>
      <c r="AU53" s="99"/>
      <c r="AV53" s="99"/>
      <c r="AW53" s="99"/>
      <c r="AX53" s="99"/>
      <c r="AY53" s="99"/>
      <c r="AZ53" s="99"/>
      <c r="BA53" s="99"/>
      <c r="BB53" s="99"/>
      <c r="BC53" s="99"/>
      <c r="BD53" s="99"/>
      <c r="BE53" s="99"/>
      <c r="BF53" s="99"/>
      <c r="BG53" s="99"/>
      <c r="BH53" s="99"/>
      <c r="BI53" s="99"/>
      <c r="BJ53" s="99"/>
      <c r="BK53" s="99"/>
      <c r="BL53" s="99"/>
      <c r="BM53" s="99"/>
      <c r="BN53" s="99"/>
      <c r="BO53" s="100"/>
    </row>
    <row r="54" spans="19:67" ht="15" customHeight="1" x14ac:dyDescent="0.25">
      <c r="S54" s="98"/>
      <c r="T54" s="99"/>
      <c r="U54" s="99"/>
      <c r="V54" s="99"/>
      <c r="W54" s="99"/>
      <c r="X54" s="99"/>
      <c r="Y54" s="99"/>
      <c r="Z54" s="99"/>
      <c r="AA54" s="99"/>
      <c r="AB54" s="99"/>
      <c r="AC54" s="99"/>
      <c r="AD54" s="99"/>
      <c r="AE54" s="99"/>
      <c r="AF54" s="99"/>
      <c r="AG54" s="99"/>
      <c r="AH54" s="99"/>
      <c r="AI54" s="99"/>
      <c r="AJ54" s="99"/>
      <c r="AK54" s="99"/>
      <c r="AL54" s="99"/>
      <c r="AM54" s="99"/>
      <c r="AN54" s="99"/>
      <c r="AO54" s="99"/>
      <c r="AP54" s="99"/>
      <c r="AQ54" s="99"/>
      <c r="AR54" s="99"/>
      <c r="AS54" s="99"/>
      <c r="AT54" s="99"/>
      <c r="AU54" s="99"/>
      <c r="AV54" s="99"/>
      <c r="AW54" s="99"/>
      <c r="AX54" s="99"/>
      <c r="AY54" s="99"/>
      <c r="AZ54" s="99"/>
      <c r="BA54" s="99"/>
      <c r="BB54" s="99"/>
      <c r="BC54" s="99"/>
      <c r="BD54" s="99"/>
      <c r="BE54" s="99"/>
      <c r="BF54" s="99"/>
      <c r="BG54" s="99"/>
      <c r="BH54" s="99"/>
      <c r="BI54" s="99"/>
      <c r="BJ54" s="99"/>
      <c r="BK54" s="99"/>
      <c r="BL54" s="99"/>
      <c r="BM54" s="99"/>
      <c r="BN54" s="99"/>
      <c r="BO54" s="100"/>
    </row>
    <row r="55" spans="19:67" ht="15" customHeight="1" x14ac:dyDescent="0.25">
      <c r="S55" s="98"/>
      <c r="T55" s="99"/>
      <c r="U55" s="99"/>
      <c r="V55" s="99"/>
      <c r="W55" s="99"/>
      <c r="X55" s="99"/>
      <c r="Y55" s="99"/>
      <c r="Z55" s="99"/>
      <c r="AA55" s="99"/>
      <c r="AB55" s="99"/>
      <c r="AC55" s="99"/>
      <c r="AD55" s="99"/>
      <c r="AE55" s="99"/>
      <c r="AF55" s="99"/>
      <c r="AG55" s="99"/>
      <c r="AH55" s="99"/>
      <c r="AI55" s="99"/>
      <c r="AJ55" s="99"/>
      <c r="AK55" s="99"/>
      <c r="AL55" s="99"/>
      <c r="AM55" s="99"/>
      <c r="AN55" s="99"/>
      <c r="AO55" s="99"/>
      <c r="AP55" s="99"/>
      <c r="AQ55" s="99"/>
      <c r="AR55" s="99"/>
      <c r="AS55" s="99"/>
      <c r="AT55" s="99"/>
      <c r="AU55" s="99"/>
      <c r="AV55" s="99"/>
      <c r="AW55" s="99"/>
      <c r="AX55" s="99"/>
      <c r="AY55" s="99"/>
      <c r="AZ55" s="99"/>
      <c r="BA55" s="99"/>
      <c r="BB55" s="99"/>
      <c r="BC55" s="99"/>
      <c r="BD55" s="99"/>
      <c r="BE55" s="99"/>
      <c r="BF55" s="99"/>
      <c r="BG55" s="99"/>
      <c r="BH55" s="99"/>
      <c r="BI55" s="99"/>
      <c r="BJ55" s="99"/>
      <c r="BK55" s="99"/>
      <c r="BL55" s="99"/>
      <c r="BM55" s="99"/>
      <c r="BN55" s="99"/>
      <c r="BO55" s="100"/>
    </row>
    <row r="56" spans="19:67" ht="15.75" customHeight="1" thickBot="1" x14ac:dyDescent="0.3">
      <c r="S56" s="101"/>
      <c r="T56" s="102"/>
      <c r="U56" s="102"/>
      <c r="V56" s="102"/>
      <c r="W56" s="102"/>
      <c r="X56" s="102"/>
      <c r="Y56" s="102"/>
      <c r="Z56" s="102"/>
      <c r="AA56" s="102"/>
      <c r="AB56" s="102"/>
      <c r="AC56" s="102"/>
      <c r="AD56" s="102"/>
      <c r="AE56" s="102"/>
      <c r="AF56" s="102"/>
      <c r="AG56" s="102"/>
      <c r="AH56" s="102"/>
      <c r="AI56" s="102"/>
      <c r="AJ56" s="102"/>
      <c r="AK56" s="102"/>
      <c r="AL56" s="102"/>
      <c r="AM56" s="102"/>
      <c r="AN56" s="102"/>
      <c r="AO56" s="102"/>
      <c r="AP56" s="102"/>
      <c r="AQ56" s="102"/>
      <c r="AR56" s="102"/>
      <c r="AS56" s="102"/>
      <c r="AT56" s="102"/>
      <c r="AU56" s="102"/>
      <c r="AV56" s="102"/>
      <c r="AW56" s="102"/>
      <c r="AX56" s="102"/>
      <c r="AY56" s="102"/>
      <c r="AZ56" s="102"/>
      <c r="BA56" s="102"/>
      <c r="BB56" s="102"/>
      <c r="BC56" s="102"/>
      <c r="BD56" s="102"/>
      <c r="BE56" s="102"/>
      <c r="BF56" s="102"/>
      <c r="BG56" s="102"/>
      <c r="BH56" s="102"/>
      <c r="BI56" s="102"/>
      <c r="BJ56" s="102"/>
      <c r="BK56" s="102"/>
      <c r="BL56" s="102"/>
      <c r="BM56" s="102"/>
      <c r="BN56" s="102"/>
      <c r="BO56" s="103"/>
    </row>
    <row r="57" spans="19:67" ht="53.25" x14ac:dyDescent="0.8">
      <c r="T57" s="63"/>
      <c r="W57" s="64"/>
      <c r="X57" s="65"/>
      <c r="Y57" s="65"/>
      <c r="Z57" s="65"/>
      <c r="AA57" s="65"/>
      <c r="AB57" s="65"/>
      <c r="AC57" s="65"/>
      <c r="AD57" s="66"/>
      <c r="AE57" s="67"/>
      <c r="AG57" s="65"/>
      <c r="AH57" s="65"/>
      <c r="AI57" s="65"/>
      <c r="AJ57" s="65"/>
      <c r="AK57" s="65"/>
      <c r="AL57" s="65"/>
      <c r="AM57" s="65"/>
      <c r="AN57" s="65"/>
      <c r="AO57" s="65"/>
      <c r="AP57" s="68"/>
      <c r="AQ57" s="68"/>
      <c r="AR57" s="68"/>
      <c r="AS57" s="69"/>
      <c r="AT57" s="65"/>
      <c r="AU57" s="70"/>
      <c r="AV57" s="65"/>
      <c r="AW57" s="65"/>
      <c r="AX57" s="65"/>
      <c r="AY57" s="65"/>
      <c r="AZ57" s="65"/>
      <c r="BN57" s="71"/>
    </row>
    <row r="58" spans="19:67" ht="53.25" x14ac:dyDescent="0.8">
      <c r="T58" s="63"/>
      <c r="W58" s="64"/>
      <c r="X58" s="65"/>
      <c r="Y58" s="65"/>
      <c r="Z58" s="65"/>
      <c r="AA58" s="65"/>
      <c r="AB58" s="65"/>
      <c r="AC58" s="65"/>
      <c r="AD58" s="66"/>
      <c r="AE58" s="67"/>
      <c r="AG58" s="65"/>
      <c r="AH58" s="65"/>
      <c r="AI58" s="65"/>
      <c r="AJ58" s="65"/>
      <c r="AK58" s="65"/>
      <c r="AL58" s="65"/>
      <c r="AM58" s="65"/>
      <c r="AN58" s="65"/>
      <c r="AO58" s="65"/>
      <c r="AP58" s="68"/>
      <c r="AQ58" s="68"/>
      <c r="AR58" s="68"/>
      <c r="AS58" s="69"/>
      <c r="AT58" s="65"/>
      <c r="AU58" s="70"/>
      <c r="AV58" s="65"/>
      <c r="AW58" s="65"/>
      <c r="AX58" s="65"/>
      <c r="AY58" s="65"/>
      <c r="AZ58" s="65"/>
      <c r="BN58" s="71"/>
    </row>
    <row r="59" spans="19:67" ht="53.25" x14ac:dyDescent="0.8">
      <c r="T59" s="63"/>
      <c r="W59" s="64"/>
      <c r="X59" s="65"/>
      <c r="Y59" s="65"/>
      <c r="Z59" s="65"/>
      <c r="AA59" s="65"/>
      <c r="AB59" s="65"/>
      <c r="AC59" s="65"/>
      <c r="AD59" s="66"/>
      <c r="AE59" s="67"/>
      <c r="AG59" s="65"/>
      <c r="AH59" s="65"/>
      <c r="AI59" s="65"/>
      <c r="AJ59" s="65"/>
      <c r="AK59" s="65"/>
      <c r="AL59" s="65"/>
      <c r="AM59" s="65"/>
      <c r="AN59" s="65"/>
      <c r="AO59" s="65"/>
      <c r="AP59" s="68"/>
      <c r="AQ59" s="68"/>
      <c r="AR59" s="68"/>
      <c r="AS59" s="69"/>
      <c r="AT59" s="65"/>
      <c r="AU59" s="70"/>
      <c r="AV59" s="65"/>
      <c r="AW59" s="65"/>
      <c r="AX59" s="65"/>
      <c r="AY59" s="65"/>
      <c r="AZ59" s="65"/>
      <c r="BN59" s="71"/>
    </row>
    <row r="60" spans="19:67" ht="53.25" x14ac:dyDescent="0.8">
      <c r="T60" s="63"/>
      <c r="W60" s="64"/>
      <c r="X60" s="65"/>
      <c r="Y60" s="65"/>
      <c r="Z60" s="65"/>
      <c r="AA60" s="65"/>
      <c r="AB60" s="65"/>
      <c r="AC60" s="65"/>
      <c r="AD60" s="66"/>
      <c r="AE60" s="67"/>
      <c r="AG60" s="65"/>
      <c r="AH60" s="65"/>
      <c r="AI60" s="65"/>
      <c r="AJ60" s="65"/>
      <c r="AK60" s="65"/>
      <c r="AL60" s="65"/>
      <c r="AM60" s="65"/>
      <c r="AN60" s="65"/>
      <c r="AO60" s="65"/>
      <c r="AP60" s="68"/>
      <c r="AQ60" s="68"/>
      <c r="AR60" s="68"/>
      <c r="AS60" s="69"/>
      <c r="AT60" s="65"/>
      <c r="AU60" s="70"/>
      <c r="AV60" s="65"/>
      <c r="AW60" s="65"/>
      <c r="AX60" s="65"/>
      <c r="AY60" s="65"/>
      <c r="AZ60" s="65"/>
      <c r="BN60" s="71"/>
    </row>
    <row r="61" spans="19:67" ht="53.25" x14ac:dyDescent="0.8">
      <c r="T61" s="63"/>
      <c r="W61" s="64"/>
      <c r="X61" s="65"/>
      <c r="Y61" s="65"/>
      <c r="Z61" s="65"/>
      <c r="AA61" s="65"/>
      <c r="AB61" s="65"/>
      <c r="AC61" s="65"/>
      <c r="AD61" s="66"/>
      <c r="AE61" s="67"/>
      <c r="AG61" s="65"/>
      <c r="AH61" s="65"/>
      <c r="AI61" s="65"/>
      <c r="AJ61" s="65"/>
      <c r="AK61" s="65"/>
      <c r="AL61" s="65"/>
      <c r="AM61" s="65"/>
      <c r="AN61" s="65"/>
      <c r="AO61" s="65"/>
      <c r="AP61" s="68"/>
      <c r="AQ61" s="68"/>
      <c r="AR61" s="68"/>
      <c r="AS61" s="69"/>
      <c r="AT61" s="65"/>
      <c r="AU61" s="70"/>
      <c r="AV61" s="65"/>
      <c r="AW61" s="65"/>
      <c r="AX61" s="65"/>
      <c r="AY61" s="65"/>
      <c r="AZ61" s="65"/>
      <c r="BN61" s="71"/>
    </row>
    <row r="62" spans="19:67" ht="53.25" x14ac:dyDescent="0.8">
      <c r="T62" s="63"/>
      <c r="W62" s="64"/>
      <c r="X62" s="65"/>
      <c r="Y62" s="65"/>
      <c r="Z62" s="65"/>
      <c r="AA62" s="65"/>
      <c r="AB62" s="65"/>
      <c r="AC62" s="65"/>
      <c r="AD62" s="66"/>
      <c r="AE62" s="67"/>
      <c r="AG62" s="65"/>
      <c r="AH62" s="65"/>
      <c r="AI62" s="65"/>
      <c r="AJ62" s="65"/>
      <c r="AK62" s="65"/>
      <c r="AL62" s="65"/>
      <c r="AM62" s="65"/>
      <c r="AN62" s="65"/>
      <c r="AO62" s="65"/>
      <c r="AP62" s="68"/>
      <c r="AQ62" s="68"/>
      <c r="AR62" s="68"/>
      <c r="AS62" s="69"/>
      <c r="AT62" s="65"/>
      <c r="AU62" s="70"/>
      <c r="AV62" s="65"/>
      <c r="AW62" s="65"/>
      <c r="AX62" s="65"/>
      <c r="AY62" s="65"/>
      <c r="AZ62" s="65"/>
      <c r="BN62" s="71"/>
    </row>
    <row r="63" spans="19:67" ht="53.25" x14ac:dyDescent="0.8">
      <c r="T63" s="63"/>
      <c r="W63" s="64"/>
      <c r="X63" s="65"/>
      <c r="Y63" s="65"/>
      <c r="Z63" s="65"/>
      <c r="AA63" s="65"/>
      <c r="AB63" s="65"/>
      <c r="AC63" s="65"/>
      <c r="AD63" s="66"/>
      <c r="AE63" s="67"/>
      <c r="AG63" s="65"/>
      <c r="AH63" s="65"/>
      <c r="AI63" s="65"/>
      <c r="AJ63" s="65"/>
      <c r="AK63" s="65"/>
      <c r="AL63" s="65"/>
      <c r="AM63" s="65"/>
      <c r="AN63" s="65"/>
      <c r="AO63" s="65"/>
      <c r="AP63" s="68"/>
      <c r="AQ63" s="68"/>
      <c r="AR63" s="68"/>
      <c r="AS63" s="69"/>
      <c r="AT63" s="65"/>
      <c r="AU63" s="70"/>
      <c r="AV63" s="65"/>
      <c r="AW63" s="65"/>
      <c r="AX63" s="65"/>
      <c r="AY63" s="65"/>
      <c r="AZ63" s="65"/>
      <c r="BN63" s="71"/>
    </row>
    <row r="64" spans="19:67" ht="53.25" x14ac:dyDescent="0.8">
      <c r="T64" s="63"/>
      <c r="W64" s="64"/>
      <c r="X64" s="65"/>
      <c r="Y64" s="65"/>
      <c r="Z64" s="65"/>
      <c r="AA64" s="65"/>
      <c r="AB64" s="65"/>
      <c r="AC64" s="65"/>
      <c r="AD64" s="66"/>
      <c r="AE64" s="67"/>
      <c r="AG64" s="65"/>
      <c r="AH64" s="65"/>
      <c r="AI64" s="65"/>
      <c r="AJ64" s="65"/>
      <c r="AK64" s="65"/>
      <c r="AL64" s="65"/>
      <c r="AM64" s="65"/>
      <c r="AN64" s="65"/>
      <c r="AO64" s="65"/>
      <c r="AP64" s="68"/>
      <c r="AQ64" s="68"/>
      <c r="AR64" s="68"/>
      <c r="AS64" s="69"/>
      <c r="AT64" s="65"/>
      <c r="AU64" s="70"/>
      <c r="AV64" s="65"/>
      <c r="AW64" s="65"/>
      <c r="AX64" s="65"/>
      <c r="AY64" s="65"/>
      <c r="AZ64" s="65"/>
      <c r="BN64" s="71"/>
    </row>
    <row r="65" spans="20:66" ht="53.25" x14ac:dyDescent="0.8">
      <c r="T65" s="63"/>
      <c r="W65" s="64"/>
      <c r="X65" s="65"/>
      <c r="Y65" s="65"/>
      <c r="Z65" s="65"/>
      <c r="AA65" s="65"/>
      <c r="AB65" s="65"/>
      <c r="AC65" s="65"/>
      <c r="AD65" s="66"/>
      <c r="AE65" s="67"/>
      <c r="AG65" s="65"/>
      <c r="AH65" s="65"/>
      <c r="AI65" s="65"/>
      <c r="AJ65" s="65"/>
      <c r="AK65" s="65"/>
      <c r="AL65" s="65"/>
      <c r="AM65" s="65"/>
      <c r="AN65" s="65"/>
      <c r="AO65" s="65"/>
      <c r="AP65" s="68"/>
      <c r="AQ65" s="68"/>
      <c r="AR65" s="68"/>
      <c r="AS65" s="69"/>
      <c r="AT65" s="65"/>
      <c r="AU65" s="70"/>
      <c r="AV65" s="65"/>
      <c r="AW65" s="65"/>
      <c r="AX65" s="65"/>
      <c r="AY65" s="65"/>
      <c r="AZ65" s="65"/>
      <c r="BN65" s="71"/>
    </row>
    <row r="66" spans="20:66" ht="53.25" x14ac:dyDescent="0.8">
      <c r="T66" s="63"/>
      <c r="W66" s="64"/>
      <c r="X66" s="65"/>
      <c r="Y66" s="65"/>
      <c r="Z66" s="65"/>
      <c r="AA66" s="65"/>
      <c r="AB66" s="65"/>
      <c r="AC66" s="65"/>
      <c r="AD66" s="66"/>
      <c r="AE66" s="67"/>
      <c r="AG66" s="65"/>
      <c r="AH66" s="65"/>
      <c r="AI66" s="65"/>
      <c r="AJ66" s="65"/>
      <c r="AK66" s="65"/>
      <c r="AL66" s="65"/>
      <c r="AM66" s="65"/>
      <c r="AN66" s="65"/>
      <c r="AO66" s="65"/>
      <c r="AP66" s="68"/>
      <c r="AQ66" s="68"/>
      <c r="AR66" s="68"/>
      <c r="AS66" s="69"/>
      <c r="AT66" s="65"/>
      <c r="AU66" s="70"/>
      <c r="AV66" s="65"/>
      <c r="AW66" s="65"/>
      <c r="AX66" s="65"/>
      <c r="AY66" s="65"/>
      <c r="AZ66" s="65"/>
      <c r="BN66" s="71"/>
    </row>
    <row r="67" spans="20:66" ht="53.25" x14ac:dyDescent="0.8">
      <c r="T67" s="63"/>
      <c r="W67" s="64"/>
      <c r="X67" s="65"/>
      <c r="Y67" s="65"/>
      <c r="Z67" s="65"/>
      <c r="AA67" s="65"/>
      <c r="AB67" s="65"/>
      <c r="AC67" s="65"/>
      <c r="AD67" s="66"/>
      <c r="AE67" s="67"/>
      <c r="AG67" s="65"/>
      <c r="AH67" s="65"/>
      <c r="AI67" s="65"/>
      <c r="AJ67" s="65"/>
      <c r="AK67" s="65"/>
      <c r="AL67" s="65"/>
      <c r="AM67" s="65"/>
      <c r="AN67" s="65"/>
      <c r="AO67" s="65"/>
      <c r="AP67" s="68"/>
      <c r="AQ67" s="68"/>
      <c r="AR67" s="68"/>
      <c r="AS67" s="69"/>
      <c r="AT67" s="65"/>
      <c r="AU67" s="70"/>
      <c r="AV67" s="65"/>
      <c r="AW67" s="65"/>
      <c r="AX67" s="65"/>
      <c r="AY67" s="65"/>
      <c r="AZ67" s="65"/>
      <c r="BN67" s="71"/>
    </row>
    <row r="68" spans="20:66" ht="53.25" x14ac:dyDescent="0.8">
      <c r="T68" s="63"/>
      <c r="W68" s="64"/>
      <c r="X68" s="65"/>
      <c r="Y68" s="65"/>
      <c r="Z68" s="65"/>
      <c r="AA68" s="65"/>
      <c r="AB68" s="65"/>
      <c r="AC68" s="65"/>
      <c r="AD68" s="66"/>
      <c r="AE68" s="67"/>
      <c r="AG68" s="65"/>
      <c r="AH68" s="65"/>
      <c r="AI68" s="65"/>
      <c r="AJ68" s="65"/>
      <c r="AK68" s="65"/>
      <c r="AL68" s="65"/>
      <c r="AM68" s="65"/>
      <c r="AN68" s="65"/>
      <c r="AO68" s="65"/>
      <c r="AP68" s="68"/>
      <c r="AQ68" s="68"/>
      <c r="AR68" s="68"/>
      <c r="AS68" s="69"/>
      <c r="AT68" s="65"/>
      <c r="AU68" s="70"/>
      <c r="AV68" s="65"/>
      <c r="AW68" s="65"/>
      <c r="AX68" s="65"/>
      <c r="AY68" s="65"/>
      <c r="AZ68" s="65"/>
      <c r="BN68" s="71"/>
    </row>
    <row r="69" spans="20:66" ht="53.25" x14ac:dyDescent="0.8">
      <c r="T69" s="63"/>
      <c r="W69" s="64"/>
      <c r="X69" s="65"/>
      <c r="Y69" s="65"/>
      <c r="Z69" s="65"/>
      <c r="AA69" s="65"/>
      <c r="AB69" s="65"/>
      <c r="AC69" s="65"/>
      <c r="AD69" s="66"/>
      <c r="AE69" s="67"/>
      <c r="AG69" s="65"/>
      <c r="AH69" s="65"/>
      <c r="AI69" s="65"/>
      <c r="AJ69" s="65"/>
      <c r="AK69" s="65"/>
      <c r="AL69" s="65"/>
      <c r="AM69" s="65"/>
      <c r="AN69" s="65"/>
      <c r="AO69" s="65"/>
      <c r="AP69" s="68"/>
      <c r="AQ69" s="68"/>
      <c r="AR69" s="68"/>
      <c r="AS69" s="69"/>
      <c r="AT69" s="65"/>
      <c r="AU69" s="70"/>
      <c r="AV69" s="65"/>
      <c r="AW69" s="65"/>
      <c r="AX69" s="65"/>
      <c r="AY69" s="65"/>
      <c r="AZ69" s="65"/>
      <c r="BN69" s="71"/>
    </row>
    <row r="70" spans="20:66" ht="53.25" x14ac:dyDescent="0.8">
      <c r="T70" s="63"/>
      <c r="W70" s="64"/>
      <c r="X70" s="65"/>
      <c r="Y70" s="65"/>
      <c r="Z70" s="65"/>
      <c r="AA70" s="65"/>
      <c r="AB70" s="65"/>
      <c r="AC70" s="65"/>
      <c r="AD70" s="66"/>
      <c r="AE70" s="67"/>
      <c r="AG70" s="65"/>
      <c r="AH70" s="65"/>
      <c r="AI70" s="65"/>
      <c r="AJ70" s="65"/>
      <c r="AK70" s="65"/>
      <c r="AL70" s="65"/>
      <c r="AM70" s="65"/>
      <c r="AN70" s="65"/>
      <c r="AO70" s="65"/>
      <c r="AP70" s="68"/>
      <c r="AQ70" s="68"/>
      <c r="AR70" s="68"/>
      <c r="AS70" s="69"/>
      <c r="AT70" s="65"/>
      <c r="AU70" s="70"/>
      <c r="AV70" s="65"/>
      <c r="AW70" s="65"/>
      <c r="AX70" s="65"/>
      <c r="AY70" s="65"/>
      <c r="AZ70" s="65"/>
      <c r="BN70" s="71"/>
    </row>
    <row r="71" spans="20:66" ht="53.25" x14ac:dyDescent="0.8">
      <c r="T71" s="63"/>
      <c r="W71" s="64"/>
      <c r="X71" s="65"/>
      <c r="Y71" s="65"/>
      <c r="Z71" s="65"/>
      <c r="AA71" s="65"/>
      <c r="AB71" s="65"/>
      <c r="AC71" s="65"/>
      <c r="AD71" s="66"/>
      <c r="AE71" s="67"/>
      <c r="AG71" s="65"/>
      <c r="AH71" s="65"/>
      <c r="AI71" s="65"/>
      <c r="AJ71" s="65"/>
      <c r="AK71" s="65"/>
      <c r="AL71" s="65"/>
      <c r="AM71" s="65"/>
      <c r="AN71" s="65"/>
      <c r="AO71" s="65"/>
      <c r="AP71" s="68"/>
      <c r="AQ71" s="68"/>
      <c r="AR71" s="68"/>
      <c r="AS71" s="69"/>
      <c r="AT71" s="65"/>
      <c r="AU71" s="70"/>
      <c r="AV71" s="65"/>
      <c r="AW71" s="65"/>
      <c r="AX71" s="65"/>
      <c r="AY71" s="65"/>
      <c r="AZ71" s="65"/>
      <c r="BN71" s="71"/>
    </row>
    <row r="72" spans="20:66" ht="53.25" x14ac:dyDescent="0.8">
      <c r="T72" s="63"/>
      <c r="W72" s="64"/>
      <c r="X72" s="65"/>
      <c r="Y72" s="65"/>
      <c r="Z72" s="65"/>
      <c r="AA72" s="65"/>
      <c r="AB72" s="65"/>
      <c r="AC72" s="65"/>
      <c r="AD72" s="66"/>
      <c r="AE72" s="67"/>
      <c r="AG72" s="65"/>
      <c r="AH72" s="65"/>
      <c r="AI72" s="65"/>
      <c r="AJ72" s="65"/>
      <c r="AK72" s="65"/>
      <c r="AL72" s="65"/>
      <c r="AM72" s="65"/>
      <c r="AN72" s="65"/>
      <c r="AO72" s="65"/>
      <c r="AP72" s="68"/>
      <c r="AQ72" s="68"/>
      <c r="AR72" s="68"/>
      <c r="AS72" s="69"/>
      <c r="AT72" s="65"/>
      <c r="AU72" s="70"/>
      <c r="AV72" s="65"/>
      <c r="AW72" s="65"/>
      <c r="AX72" s="65"/>
      <c r="AY72" s="65"/>
      <c r="AZ72" s="65"/>
      <c r="BN72" s="71"/>
    </row>
    <row r="73" spans="20:66" ht="53.25" x14ac:dyDescent="0.8">
      <c r="T73" s="63"/>
      <c r="W73" s="64"/>
      <c r="X73" s="65"/>
      <c r="Y73" s="65"/>
      <c r="Z73" s="65"/>
      <c r="AA73" s="65"/>
      <c r="AB73" s="65"/>
      <c r="AC73" s="65"/>
      <c r="AD73" s="66"/>
      <c r="AE73" s="67"/>
      <c r="AG73" s="65"/>
      <c r="AH73" s="65"/>
      <c r="AI73" s="65"/>
      <c r="AJ73" s="65"/>
      <c r="AK73" s="65"/>
      <c r="AL73" s="65"/>
      <c r="AM73" s="65"/>
      <c r="AN73" s="65"/>
      <c r="AO73" s="65"/>
      <c r="AP73" s="68"/>
      <c r="AQ73" s="68"/>
      <c r="AR73" s="68"/>
      <c r="AS73" s="69"/>
      <c r="AT73" s="65"/>
      <c r="AU73" s="70"/>
      <c r="AV73" s="65"/>
      <c r="AW73" s="65"/>
      <c r="AX73" s="65"/>
      <c r="AY73" s="65"/>
      <c r="AZ73" s="65"/>
      <c r="BN73" s="71"/>
    </row>
    <row r="74" spans="20:66" ht="53.25" x14ac:dyDescent="0.8">
      <c r="T74" s="63"/>
      <c r="W74" s="64"/>
      <c r="X74" s="65"/>
      <c r="Y74" s="65"/>
      <c r="Z74" s="65"/>
      <c r="AA74" s="65"/>
      <c r="AB74" s="65"/>
      <c r="AC74" s="65"/>
      <c r="AD74" s="66"/>
      <c r="AE74" s="67"/>
      <c r="AG74" s="65"/>
      <c r="AH74" s="65"/>
      <c r="AI74" s="65"/>
      <c r="AJ74" s="65"/>
      <c r="AK74" s="65"/>
      <c r="AL74" s="65"/>
      <c r="AM74" s="65"/>
      <c r="AN74" s="65"/>
      <c r="AO74" s="65"/>
      <c r="AP74" s="68"/>
      <c r="AQ74" s="68"/>
      <c r="AR74" s="68"/>
      <c r="AS74" s="69"/>
      <c r="AT74" s="65"/>
      <c r="AU74" s="70"/>
      <c r="AV74" s="65"/>
      <c r="AW74" s="65"/>
      <c r="AX74" s="65"/>
      <c r="AY74" s="65"/>
      <c r="AZ74" s="65"/>
      <c r="BN74" s="71"/>
    </row>
    <row r="75" spans="20:66" ht="53.25" x14ac:dyDescent="0.8">
      <c r="T75" s="63"/>
      <c r="W75" s="64"/>
      <c r="X75" s="65"/>
      <c r="Y75" s="65"/>
      <c r="Z75" s="65"/>
      <c r="AA75" s="65"/>
      <c r="AB75" s="65"/>
      <c r="AC75" s="65"/>
      <c r="AD75" s="66"/>
      <c r="AE75" s="67"/>
      <c r="AG75" s="65"/>
      <c r="AH75" s="65"/>
      <c r="AI75" s="65"/>
      <c r="AJ75" s="65"/>
      <c r="AK75" s="65"/>
      <c r="AL75" s="65"/>
      <c r="AM75" s="65"/>
      <c r="AN75" s="65"/>
      <c r="AO75" s="65"/>
      <c r="AP75" s="68"/>
      <c r="AQ75" s="68"/>
      <c r="AR75" s="68"/>
      <c r="AS75" s="69"/>
      <c r="AT75" s="65"/>
      <c r="AU75" s="70"/>
      <c r="AV75" s="65"/>
      <c r="AW75" s="65"/>
      <c r="AX75" s="65"/>
      <c r="AY75" s="65"/>
      <c r="AZ75" s="65"/>
      <c r="BN75" s="71"/>
    </row>
    <row r="76" spans="20:66" ht="53.25" x14ac:dyDescent="0.8">
      <c r="T76" s="63"/>
      <c r="W76" s="64"/>
      <c r="X76" s="65"/>
      <c r="Y76" s="65"/>
      <c r="Z76" s="65"/>
      <c r="AA76" s="65"/>
      <c r="AB76" s="65"/>
      <c r="AC76" s="65"/>
      <c r="AD76" s="66"/>
      <c r="AE76" s="67"/>
      <c r="AG76" s="65"/>
      <c r="AH76" s="65"/>
      <c r="AI76" s="65"/>
      <c r="AJ76" s="65"/>
      <c r="AK76" s="65"/>
      <c r="AL76" s="65"/>
      <c r="AM76" s="65"/>
      <c r="AN76" s="65"/>
      <c r="AO76" s="65"/>
      <c r="AP76" s="68"/>
      <c r="AQ76" s="68"/>
      <c r="AR76" s="68"/>
      <c r="AS76" s="69"/>
      <c r="AT76" s="65"/>
      <c r="AU76" s="70"/>
      <c r="AV76" s="65"/>
      <c r="AW76" s="65"/>
      <c r="AX76" s="65"/>
      <c r="AY76" s="65"/>
      <c r="AZ76" s="65"/>
      <c r="BN76" s="71"/>
    </row>
    <row r="77" spans="20:66" ht="53.25" x14ac:dyDescent="0.8">
      <c r="T77" s="63"/>
      <c r="W77" s="64"/>
      <c r="X77" s="65"/>
      <c r="Y77" s="65"/>
      <c r="Z77" s="65"/>
      <c r="AA77" s="65"/>
      <c r="AB77" s="65"/>
      <c r="AC77" s="65"/>
      <c r="AD77" s="66"/>
      <c r="AE77" s="67"/>
      <c r="AG77" s="65"/>
      <c r="AH77" s="65"/>
      <c r="AI77" s="65"/>
      <c r="AJ77" s="65"/>
      <c r="AK77" s="65"/>
      <c r="AL77" s="65"/>
      <c r="AM77" s="65"/>
      <c r="AN77" s="65"/>
      <c r="AO77" s="65"/>
      <c r="AP77" s="68"/>
      <c r="AQ77" s="68"/>
      <c r="AR77" s="68"/>
      <c r="AS77" s="69"/>
      <c r="AT77" s="65"/>
      <c r="AU77" s="70"/>
      <c r="AV77" s="65"/>
      <c r="AW77" s="65"/>
      <c r="AX77" s="65"/>
      <c r="AY77" s="65"/>
      <c r="AZ77" s="65"/>
      <c r="BN77" s="71"/>
    </row>
    <row r="78" spans="20:66" ht="53.25" x14ac:dyDescent="0.8">
      <c r="T78" s="63"/>
      <c r="W78" s="64"/>
      <c r="X78" s="65"/>
      <c r="Y78" s="65"/>
      <c r="Z78" s="65"/>
      <c r="AA78" s="65"/>
      <c r="AB78" s="65"/>
      <c r="AC78" s="65"/>
      <c r="AD78" s="66"/>
      <c r="AE78" s="67"/>
      <c r="AG78" s="65"/>
      <c r="AH78" s="65"/>
      <c r="AI78" s="65"/>
      <c r="AJ78" s="65"/>
      <c r="AK78" s="65"/>
      <c r="AL78" s="65"/>
      <c r="AM78" s="65"/>
      <c r="AN78" s="65"/>
      <c r="AO78" s="65"/>
      <c r="AP78" s="68"/>
      <c r="AQ78" s="68"/>
      <c r="AR78" s="68"/>
      <c r="AS78" s="69"/>
      <c r="AT78" s="65"/>
      <c r="AU78" s="70"/>
      <c r="AV78" s="65"/>
      <c r="AW78" s="65"/>
      <c r="AX78" s="65"/>
      <c r="AY78" s="65"/>
      <c r="AZ78" s="65"/>
      <c r="BN78" s="71"/>
    </row>
    <row r="79" spans="20:66" ht="53.25" x14ac:dyDescent="0.8">
      <c r="T79" s="63"/>
      <c r="W79" s="64"/>
      <c r="X79" s="65"/>
      <c r="Y79" s="65"/>
      <c r="Z79" s="65"/>
      <c r="AA79" s="65"/>
      <c r="AB79" s="65"/>
      <c r="AC79" s="65"/>
      <c r="AD79" s="66"/>
      <c r="AE79" s="67"/>
      <c r="AG79" s="65"/>
      <c r="AH79" s="65"/>
      <c r="AI79" s="65"/>
      <c r="AJ79" s="65"/>
      <c r="AK79" s="65"/>
      <c r="AL79" s="65"/>
      <c r="AM79" s="65"/>
      <c r="AN79" s="65"/>
      <c r="AO79" s="65"/>
      <c r="AP79" s="68"/>
      <c r="AQ79" s="68"/>
      <c r="AR79" s="68"/>
      <c r="AS79" s="69"/>
      <c r="AT79" s="65"/>
      <c r="AU79" s="70"/>
      <c r="AV79" s="65"/>
      <c r="AW79" s="65"/>
      <c r="AX79" s="65"/>
      <c r="AY79" s="65"/>
      <c r="AZ79" s="65"/>
      <c r="BN79" s="71"/>
    </row>
    <row r="80" spans="20:66" ht="53.25" x14ac:dyDescent="0.8">
      <c r="T80" s="63"/>
      <c r="W80" s="64"/>
      <c r="X80" s="65"/>
      <c r="Y80" s="65"/>
      <c r="Z80" s="65"/>
      <c r="AA80" s="65"/>
      <c r="AB80" s="65"/>
      <c r="AC80" s="65"/>
      <c r="AD80" s="66"/>
      <c r="AE80" s="67"/>
      <c r="AG80" s="65"/>
      <c r="AH80" s="65"/>
      <c r="AI80" s="65"/>
      <c r="AJ80" s="65"/>
      <c r="AK80" s="65"/>
      <c r="AL80" s="65"/>
      <c r="AM80" s="65"/>
      <c r="AN80" s="65"/>
      <c r="AO80" s="65"/>
      <c r="AP80" s="68"/>
      <c r="AQ80" s="68"/>
      <c r="AR80" s="68"/>
      <c r="AS80" s="69"/>
      <c r="AT80" s="65"/>
      <c r="AU80" s="70"/>
      <c r="AV80" s="65"/>
      <c r="AW80" s="65"/>
      <c r="AX80" s="65"/>
      <c r="AY80" s="65"/>
      <c r="AZ80" s="65"/>
      <c r="BN80" s="71"/>
    </row>
    <row r="81" spans="20:66" ht="53.25" x14ac:dyDescent="0.8">
      <c r="T81" s="63"/>
      <c r="W81" s="64"/>
      <c r="X81" s="65"/>
      <c r="Y81" s="65"/>
      <c r="Z81" s="65"/>
      <c r="AA81" s="65"/>
      <c r="AB81" s="65"/>
      <c r="AC81" s="65"/>
      <c r="AD81" s="66"/>
      <c r="AE81" s="67"/>
      <c r="AG81" s="65"/>
      <c r="AH81" s="65"/>
      <c r="AI81" s="65"/>
      <c r="AJ81" s="65"/>
      <c r="AK81" s="65"/>
      <c r="AL81" s="65"/>
      <c r="AM81" s="65"/>
      <c r="AN81" s="65"/>
      <c r="AO81" s="65"/>
      <c r="AP81" s="68"/>
      <c r="AQ81" s="68"/>
      <c r="AR81" s="68"/>
      <c r="AS81" s="69"/>
      <c r="AT81" s="65"/>
      <c r="AU81" s="70"/>
      <c r="AV81" s="65"/>
      <c r="AW81" s="65"/>
      <c r="AX81" s="65"/>
      <c r="AY81" s="65"/>
      <c r="AZ81" s="65"/>
      <c r="BN81" s="71"/>
    </row>
    <row r="82" spans="20:66" ht="53.25" x14ac:dyDescent="0.8">
      <c r="T82" s="63"/>
      <c r="W82" s="64"/>
      <c r="X82" s="65"/>
      <c r="Y82" s="65"/>
      <c r="Z82" s="65"/>
      <c r="AA82" s="65"/>
      <c r="AB82" s="65"/>
      <c r="AC82" s="65"/>
      <c r="AD82" s="66"/>
      <c r="AE82" s="67"/>
      <c r="AG82" s="65"/>
      <c r="AH82" s="65"/>
      <c r="AI82" s="65"/>
      <c r="AJ82" s="65"/>
      <c r="AK82" s="65"/>
      <c r="AL82" s="65"/>
      <c r="AM82" s="65"/>
      <c r="AN82" s="65"/>
      <c r="AO82" s="65"/>
      <c r="AP82" s="68"/>
      <c r="AQ82" s="68"/>
      <c r="AR82" s="68"/>
      <c r="AS82" s="69"/>
      <c r="AT82" s="65"/>
      <c r="AU82" s="70"/>
      <c r="AV82" s="65"/>
      <c r="AW82" s="65"/>
      <c r="AX82" s="65"/>
      <c r="AY82" s="65"/>
      <c r="AZ82" s="65"/>
      <c r="BN82" s="71"/>
    </row>
    <row r="83" spans="20:66" ht="53.25" x14ac:dyDescent="0.8">
      <c r="T83" s="63"/>
      <c r="W83" s="64"/>
      <c r="X83" s="65"/>
      <c r="Y83" s="65"/>
      <c r="Z83" s="65"/>
      <c r="AA83" s="65"/>
      <c r="AB83" s="65"/>
      <c r="AC83" s="65"/>
      <c r="AD83" s="66"/>
      <c r="AE83" s="67"/>
      <c r="AG83" s="65"/>
      <c r="AH83" s="65"/>
      <c r="AI83" s="65"/>
      <c r="AJ83" s="65"/>
      <c r="AK83" s="65"/>
      <c r="AL83" s="65"/>
      <c r="AM83" s="65"/>
      <c r="AN83" s="65"/>
      <c r="AO83" s="65"/>
      <c r="AP83" s="68"/>
      <c r="AQ83" s="68"/>
      <c r="AR83" s="68"/>
      <c r="AS83" s="69"/>
      <c r="AT83" s="65"/>
      <c r="AU83" s="70"/>
      <c r="AV83" s="65"/>
      <c r="AW83" s="65"/>
      <c r="AX83" s="65"/>
      <c r="AY83" s="65"/>
      <c r="AZ83" s="65"/>
      <c r="BN83" s="71"/>
    </row>
    <row r="84" spans="20:66" ht="53.25" x14ac:dyDescent="0.8">
      <c r="T84" s="63"/>
      <c r="W84" s="64"/>
      <c r="X84" s="65"/>
      <c r="Y84" s="65"/>
      <c r="Z84" s="65"/>
      <c r="AA84" s="65"/>
      <c r="AB84" s="65"/>
      <c r="AC84" s="65"/>
      <c r="AD84" s="66"/>
      <c r="AE84" s="67"/>
      <c r="AG84" s="65"/>
      <c r="AH84" s="65"/>
      <c r="AI84" s="65"/>
      <c r="AJ84" s="65"/>
      <c r="AK84" s="65"/>
      <c r="AL84" s="65"/>
      <c r="AM84" s="65"/>
      <c r="AN84" s="65"/>
      <c r="AO84" s="65"/>
      <c r="AP84" s="68"/>
      <c r="AQ84" s="68"/>
      <c r="AR84" s="68"/>
      <c r="AS84" s="69"/>
      <c r="AT84" s="65"/>
      <c r="AU84" s="70"/>
      <c r="AV84" s="65"/>
      <c r="AW84" s="65"/>
      <c r="AX84" s="65"/>
      <c r="AY84" s="65"/>
      <c r="AZ84" s="65"/>
      <c r="BN84" s="71"/>
    </row>
    <row r="85" spans="20:66" ht="53.25" x14ac:dyDescent="0.8">
      <c r="T85" s="63"/>
      <c r="W85" s="64"/>
      <c r="X85" s="65"/>
      <c r="Y85" s="65"/>
      <c r="Z85" s="65"/>
      <c r="AA85" s="65"/>
      <c r="AB85" s="65"/>
      <c r="AC85" s="65"/>
      <c r="AD85" s="66"/>
      <c r="AE85" s="67"/>
      <c r="AG85" s="65"/>
      <c r="AH85" s="65"/>
      <c r="AI85" s="65"/>
      <c r="AJ85" s="65"/>
      <c r="AK85" s="65"/>
      <c r="AL85" s="65"/>
      <c r="AM85" s="65"/>
      <c r="AN85" s="65"/>
      <c r="AO85" s="65"/>
      <c r="AP85" s="68"/>
      <c r="AQ85" s="68"/>
      <c r="AR85" s="68"/>
      <c r="AS85" s="69"/>
      <c r="AT85" s="65"/>
      <c r="AU85" s="70"/>
      <c r="AV85" s="65"/>
      <c r="AW85" s="65"/>
      <c r="AX85" s="65"/>
      <c r="AY85" s="65"/>
      <c r="AZ85" s="65"/>
      <c r="BN85" s="71"/>
    </row>
    <row r="86" spans="20:66" ht="53.25" x14ac:dyDescent="0.8">
      <c r="T86" s="63"/>
      <c r="W86" s="64"/>
      <c r="X86" s="65"/>
      <c r="Y86" s="65"/>
      <c r="Z86" s="65"/>
      <c r="AA86" s="65"/>
      <c r="AB86" s="65"/>
      <c r="AC86" s="65"/>
      <c r="AD86" s="66"/>
      <c r="AE86" s="67"/>
      <c r="AG86" s="65"/>
      <c r="AH86" s="65"/>
      <c r="AI86" s="65"/>
      <c r="AJ86" s="65"/>
      <c r="AK86" s="65"/>
      <c r="AL86" s="65"/>
      <c r="AM86" s="65"/>
      <c r="AN86" s="65"/>
      <c r="AO86" s="65"/>
      <c r="AP86" s="68"/>
      <c r="AQ86" s="68"/>
      <c r="AR86" s="68"/>
      <c r="AS86" s="69"/>
      <c r="AT86" s="65"/>
      <c r="AU86" s="70"/>
      <c r="AV86" s="65"/>
      <c r="AW86" s="65"/>
      <c r="AX86" s="65"/>
      <c r="AY86" s="65"/>
      <c r="AZ86" s="65"/>
      <c r="BN86" s="71"/>
    </row>
    <row r="87" spans="20:66" ht="53.25" x14ac:dyDescent="0.8">
      <c r="T87" s="63"/>
      <c r="W87" s="64"/>
      <c r="X87" s="65"/>
      <c r="Y87" s="65"/>
      <c r="Z87" s="65"/>
      <c r="AA87" s="65"/>
      <c r="AB87" s="65"/>
      <c r="AC87" s="65"/>
      <c r="AD87" s="66"/>
      <c r="AE87" s="67"/>
      <c r="AG87" s="65"/>
      <c r="AH87" s="65"/>
      <c r="AI87" s="65"/>
      <c r="AJ87" s="65"/>
      <c r="AK87" s="65"/>
      <c r="AL87" s="65"/>
      <c r="AM87" s="65"/>
      <c r="AN87" s="65"/>
      <c r="AO87" s="65"/>
      <c r="AP87" s="68"/>
      <c r="AQ87" s="68"/>
      <c r="AR87" s="68"/>
      <c r="AS87" s="69"/>
      <c r="AT87" s="65"/>
      <c r="AU87" s="70"/>
      <c r="AV87" s="65"/>
      <c r="AW87" s="65"/>
      <c r="AX87" s="65"/>
      <c r="AY87" s="65"/>
      <c r="AZ87" s="65"/>
      <c r="BN87" s="71"/>
    </row>
    <row r="88" spans="20:66" ht="53.25" x14ac:dyDescent="0.8">
      <c r="T88" s="63"/>
      <c r="W88" s="64"/>
      <c r="X88" s="65"/>
      <c r="Y88" s="65"/>
      <c r="Z88" s="65"/>
      <c r="AA88" s="65"/>
      <c r="AB88" s="65"/>
      <c r="AC88" s="65"/>
      <c r="AD88" s="66"/>
      <c r="AE88" s="67"/>
      <c r="AG88" s="65"/>
      <c r="AH88" s="65"/>
      <c r="AI88" s="65"/>
      <c r="AJ88" s="65"/>
      <c r="AK88" s="65"/>
      <c r="AL88" s="65"/>
      <c r="AM88" s="65"/>
      <c r="AN88" s="65"/>
      <c r="AO88" s="65"/>
      <c r="AP88" s="68"/>
      <c r="AQ88" s="68"/>
      <c r="AR88" s="68"/>
      <c r="AS88" s="69"/>
      <c r="AT88" s="65"/>
      <c r="AU88" s="70"/>
      <c r="AV88" s="65"/>
      <c r="AW88" s="65"/>
      <c r="AX88" s="65"/>
      <c r="AY88" s="65"/>
      <c r="AZ88" s="65"/>
      <c r="BN88" s="71"/>
    </row>
    <row r="89" spans="20:66" ht="53.25" x14ac:dyDescent="0.8">
      <c r="T89" s="63"/>
      <c r="W89" s="64"/>
      <c r="X89" s="65"/>
      <c r="Y89" s="65"/>
      <c r="Z89" s="65"/>
      <c r="AA89" s="65"/>
      <c r="AB89" s="65"/>
      <c r="AC89" s="65"/>
      <c r="AD89" s="66"/>
      <c r="AE89" s="67"/>
      <c r="AG89" s="65"/>
      <c r="AH89" s="65"/>
      <c r="AI89" s="65"/>
      <c r="AJ89" s="65"/>
      <c r="AK89" s="65"/>
      <c r="AL89" s="65"/>
      <c r="AM89" s="65"/>
      <c r="AN89" s="65"/>
      <c r="AO89" s="65"/>
      <c r="AP89" s="68"/>
      <c r="AQ89" s="68"/>
      <c r="AR89" s="68"/>
      <c r="AS89" s="69"/>
      <c r="AT89" s="65"/>
      <c r="AU89" s="70"/>
      <c r="AV89" s="65"/>
      <c r="AW89" s="65"/>
      <c r="AX89" s="65"/>
      <c r="AY89" s="65"/>
      <c r="AZ89" s="65"/>
      <c r="BN89" s="71"/>
    </row>
    <row r="90" spans="20:66" ht="53.25" x14ac:dyDescent="0.8">
      <c r="T90" s="63"/>
      <c r="W90" s="64"/>
      <c r="X90" s="65"/>
      <c r="Y90" s="65"/>
      <c r="Z90" s="65"/>
      <c r="AA90" s="65"/>
      <c r="AB90" s="65"/>
      <c r="AC90" s="65"/>
      <c r="AD90" s="66"/>
      <c r="AE90" s="67"/>
      <c r="AG90" s="65"/>
      <c r="AH90" s="65"/>
      <c r="AI90" s="65"/>
      <c r="AJ90" s="65"/>
      <c r="AK90" s="65"/>
      <c r="AL90" s="65"/>
      <c r="AM90" s="65"/>
      <c r="AN90" s="65"/>
      <c r="AO90" s="65"/>
      <c r="AP90" s="68"/>
      <c r="AQ90" s="68"/>
      <c r="AR90" s="68"/>
      <c r="AS90" s="69"/>
      <c r="AT90" s="65"/>
      <c r="AU90" s="70"/>
      <c r="AV90" s="65"/>
      <c r="AW90" s="65"/>
      <c r="AX90" s="65"/>
      <c r="AY90" s="65"/>
      <c r="AZ90" s="65"/>
      <c r="BN90" s="71"/>
    </row>
    <row r="91" spans="20:66" ht="53.25" x14ac:dyDescent="0.8">
      <c r="T91" s="63"/>
      <c r="W91" s="64"/>
      <c r="X91" s="65"/>
      <c r="Y91" s="65"/>
      <c r="Z91" s="65"/>
      <c r="AA91" s="65"/>
      <c r="AB91" s="65"/>
      <c r="AC91" s="65"/>
      <c r="AD91" s="66"/>
      <c r="AE91" s="67"/>
      <c r="AG91" s="65"/>
      <c r="AH91" s="65"/>
      <c r="AI91" s="65"/>
      <c r="AJ91" s="65"/>
      <c r="AK91" s="65"/>
      <c r="AL91" s="65"/>
      <c r="AM91" s="65"/>
      <c r="AN91" s="65"/>
      <c r="AO91" s="65"/>
      <c r="AP91" s="68"/>
      <c r="AQ91" s="68"/>
      <c r="AR91" s="68"/>
      <c r="AS91" s="69"/>
      <c r="AT91" s="65"/>
      <c r="AU91" s="70"/>
      <c r="AV91" s="65"/>
      <c r="AW91" s="65"/>
      <c r="AX91" s="65"/>
      <c r="AY91" s="65"/>
      <c r="AZ91" s="65"/>
      <c r="BN91" s="71"/>
    </row>
    <row r="92" spans="20:66" ht="53.25" x14ac:dyDescent="0.8">
      <c r="T92" s="63"/>
      <c r="W92" s="64"/>
      <c r="X92" s="65"/>
      <c r="Y92" s="65"/>
      <c r="Z92" s="65"/>
      <c r="AA92" s="65"/>
      <c r="AB92" s="65"/>
      <c r="AC92" s="65"/>
      <c r="AD92" s="66"/>
      <c r="AE92" s="67"/>
      <c r="AG92" s="65"/>
      <c r="AH92" s="65"/>
      <c r="AI92" s="65"/>
      <c r="AJ92" s="65"/>
      <c r="AK92" s="65"/>
      <c r="AL92" s="65"/>
      <c r="AM92" s="65"/>
      <c r="AN92" s="65"/>
      <c r="AO92" s="65"/>
      <c r="AP92" s="68"/>
      <c r="AQ92" s="68"/>
      <c r="AR92" s="68"/>
      <c r="AS92" s="69"/>
      <c r="AT92" s="65"/>
      <c r="AU92" s="70"/>
      <c r="AV92" s="65"/>
      <c r="AW92" s="65"/>
      <c r="AX92" s="65"/>
      <c r="AY92" s="65"/>
      <c r="AZ92" s="65"/>
      <c r="BN92" s="71"/>
    </row>
    <row r="93" spans="20:66" ht="53.25" x14ac:dyDescent="0.8">
      <c r="T93" s="63"/>
      <c r="W93" s="64"/>
      <c r="X93" s="65"/>
      <c r="Y93" s="65"/>
      <c r="Z93" s="65"/>
      <c r="AA93" s="65"/>
      <c r="AB93" s="65"/>
      <c r="AC93" s="65"/>
      <c r="AD93" s="66"/>
      <c r="AE93" s="67"/>
      <c r="AG93" s="65"/>
      <c r="AH93" s="65"/>
      <c r="AI93" s="65"/>
      <c r="AJ93" s="65"/>
      <c r="AK93" s="65"/>
      <c r="AL93" s="65"/>
      <c r="AM93" s="65"/>
      <c r="AN93" s="65"/>
      <c r="AO93" s="65"/>
      <c r="AP93" s="68"/>
      <c r="AQ93" s="68"/>
      <c r="AR93" s="68"/>
      <c r="AS93" s="69"/>
      <c r="AT93" s="65"/>
      <c r="AU93" s="70"/>
      <c r="AV93" s="65"/>
      <c r="AW93" s="65"/>
      <c r="AX93" s="65"/>
      <c r="AY93" s="65"/>
      <c r="AZ93" s="65"/>
      <c r="BN93" s="71"/>
    </row>
    <row r="94" spans="20:66" ht="53.25" x14ac:dyDescent="0.8">
      <c r="T94" s="63"/>
      <c r="W94" s="64"/>
      <c r="X94" s="65"/>
      <c r="Y94" s="65"/>
      <c r="Z94" s="65"/>
      <c r="AA94" s="65"/>
      <c r="AB94" s="65"/>
      <c r="AC94" s="65"/>
      <c r="AD94" s="66"/>
      <c r="AE94" s="67"/>
      <c r="AG94" s="65"/>
      <c r="AH94" s="65"/>
      <c r="AI94" s="65"/>
      <c r="AJ94" s="65"/>
      <c r="AK94" s="65"/>
      <c r="AL94" s="65"/>
      <c r="AM94" s="65"/>
      <c r="AN94" s="65"/>
      <c r="AO94" s="65"/>
      <c r="AP94" s="68"/>
      <c r="AQ94" s="68"/>
      <c r="AR94" s="68"/>
      <c r="AS94" s="69"/>
      <c r="AT94" s="65"/>
      <c r="AU94" s="70"/>
      <c r="AV94" s="65"/>
      <c r="AW94" s="65"/>
      <c r="AX94" s="65"/>
      <c r="AY94" s="65"/>
      <c r="AZ94" s="65"/>
      <c r="BN94" s="71"/>
    </row>
    <row r="95" spans="20:66" ht="53.25" x14ac:dyDescent="0.8">
      <c r="T95" s="63"/>
      <c r="W95" s="64"/>
      <c r="X95" s="65"/>
      <c r="Y95" s="65"/>
      <c r="Z95" s="65"/>
      <c r="AA95" s="65"/>
      <c r="AB95" s="65"/>
      <c r="AC95" s="65"/>
      <c r="AD95" s="66"/>
      <c r="AE95" s="67"/>
      <c r="AG95" s="65"/>
      <c r="AH95" s="65"/>
      <c r="AI95" s="65"/>
      <c r="AJ95" s="65"/>
      <c r="AK95" s="65"/>
      <c r="AL95" s="65"/>
      <c r="AM95" s="65"/>
      <c r="AN95" s="65"/>
      <c r="AO95" s="65"/>
      <c r="AP95" s="68"/>
      <c r="AQ95" s="68"/>
      <c r="AR95" s="68"/>
      <c r="AS95" s="69"/>
      <c r="AT95" s="65"/>
      <c r="AU95" s="70"/>
      <c r="AV95" s="65"/>
      <c r="AW95" s="65"/>
      <c r="AX95" s="65"/>
      <c r="AY95" s="65"/>
      <c r="AZ95" s="65"/>
      <c r="BN95" s="71"/>
    </row>
    <row r="96" spans="20:66" ht="53.25" x14ac:dyDescent="0.8">
      <c r="T96" s="63"/>
      <c r="W96" s="64"/>
      <c r="X96" s="65"/>
      <c r="Y96" s="65"/>
      <c r="Z96" s="65"/>
      <c r="AA96" s="65"/>
      <c r="AB96" s="65"/>
      <c r="AC96" s="65"/>
      <c r="AD96" s="66"/>
      <c r="AE96" s="67"/>
      <c r="AG96" s="65"/>
      <c r="AH96" s="65"/>
      <c r="AI96" s="65"/>
      <c r="AJ96" s="65"/>
      <c r="AK96" s="65"/>
      <c r="AL96" s="65"/>
      <c r="AM96" s="65"/>
      <c r="AN96" s="65"/>
      <c r="AO96" s="65"/>
      <c r="AP96" s="68"/>
      <c r="AQ96" s="68"/>
      <c r="AR96" s="68"/>
      <c r="AS96" s="69"/>
      <c r="AT96" s="65"/>
      <c r="AU96" s="70"/>
      <c r="AV96" s="65"/>
      <c r="AW96" s="65"/>
      <c r="AX96" s="65"/>
      <c r="AY96" s="65"/>
      <c r="AZ96" s="65"/>
      <c r="BN96" s="71"/>
    </row>
    <row r="97" spans="20:66" ht="53.25" x14ac:dyDescent="0.8">
      <c r="T97" s="63"/>
      <c r="W97" s="64"/>
      <c r="X97" s="65"/>
      <c r="Y97" s="65"/>
      <c r="Z97" s="65"/>
      <c r="AA97" s="65"/>
      <c r="AB97" s="65"/>
      <c r="AC97" s="65"/>
      <c r="AD97" s="66"/>
      <c r="AE97" s="67"/>
      <c r="AG97" s="65"/>
      <c r="AH97" s="65"/>
      <c r="AI97" s="65"/>
      <c r="AJ97" s="65"/>
      <c r="AK97" s="65"/>
      <c r="AL97" s="65"/>
      <c r="AM97" s="65"/>
      <c r="AN97" s="65"/>
      <c r="AO97" s="65"/>
      <c r="AP97" s="68"/>
      <c r="AQ97" s="68"/>
      <c r="AR97" s="68"/>
      <c r="AS97" s="69"/>
      <c r="AT97" s="65"/>
      <c r="AU97" s="70"/>
      <c r="AV97" s="65"/>
      <c r="AW97" s="65"/>
      <c r="AX97" s="65"/>
      <c r="AY97" s="65"/>
      <c r="AZ97" s="65"/>
      <c r="BN97" s="71"/>
    </row>
    <row r="98" spans="20:66" ht="53.25" x14ac:dyDescent="0.8">
      <c r="T98" s="63"/>
      <c r="W98" s="64"/>
      <c r="X98" s="65"/>
      <c r="Y98" s="65"/>
      <c r="Z98" s="65"/>
      <c r="AA98" s="65"/>
      <c r="AB98" s="65"/>
      <c r="AC98" s="65"/>
      <c r="AD98" s="66"/>
      <c r="AE98" s="67"/>
      <c r="AG98" s="65"/>
      <c r="AH98" s="65"/>
      <c r="AI98" s="65"/>
      <c r="AJ98" s="65"/>
      <c r="AK98" s="65"/>
      <c r="AL98" s="65"/>
      <c r="AM98" s="65"/>
      <c r="AN98" s="65"/>
      <c r="AO98" s="65"/>
      <c r="AP98" s="68"/>
      <c r="AQ98" s="68"/>
      <c r="AR98" s="68"/>
      <c r="AS98" s="69"/>
      <c r="AT98" s="65"/>
      <c r="AU98" s="70"/>
      <c r="AV98" s="65"/>
      <c r="AW98" s="65"/>
      <c r="AX98" s="65"/>
      <c r="AY98" s="65"/>
      <c r="AZ98" s="65"/>
      <c r="BN98" s="71"/>
    </row>
    <row r="99" spans="20:66" ht="53.25" x14ac:dyDescent="0.8">
      <c r="T99" s="63"/>
      <c r="W99" s="64"/>
      <c r="X99" s="65"/>
      <c r="Y99" s="65"/>
      <c r="Z99" s="65"/>
      <c r="AA99" s="65"/>
      <c r="AB99" s="65"/>
      <c r="AC99" s="65"/>
      <c r="AD99" s="66"/>
      <c r="AE99" s="67"/>
      <c r="AG99" s="65"/>
      <c r="AH99" s="65"/>
      <c r="AI99" s="65"/>
      <c r="AJ99" s="65"/>
      <c r="AK99" s="65"/>
      <c r="AL99" s="65"/>
      <c r="AM99" s="65"/>
      <c r="AN99" s="65"/>
      <c r="AO99" s="65"/>
      <c r="AP99" s="68"/>
      <c r="AQ99" s="68"/>
      <c r="AR99" s="68"/>
      <c r="AS99" s="69"/>
      <c r="AT99" s="65"/>
      <c r="AU99" s="70"/>
      <c r="AV99" s="65"/>
      <c r="AW99" s="65"/>
      <c r="AX99" s="65"/>
      <c r="AY99" s="65"/>
      <c r="AZ99" s="65"/>
      <c r="BN99" s="71"/>
    </row>
    <row r="100" spans="20:66" ht="53.25" x14ac:dyDescent="0.8">
      <c r="T100" s="63"/>
      <c r="W100" s="64"/>
      <c r="X100" s="65"/>
      <c r="Y100" s="65"/>
      <c r="Z100" s="65"/>
      <c r="AA100" s="65"/>
      <c r="AB100" s="65"/>
      <c r="AC100" s="65"/>
      <c r="AD100" s="66"/>
      <c r="AE100" s="67"/>
      <c r="AG100" s="65"/>
      <c r="AH100" s="65"/>
      <c r="AI100" s="65"/>
      <c r="AJ100" s="65"/>
      <c r="AK100" s="65"/>
      <c r="AL100" s="65"/>
      <c r="AM100" s="65"/>
      <c r="AN100" s="65"/>
      <c r="AO100" s="65"/>
      <c r="AP100" s="68"/>
      <c r="AQ100" s="68"/>
      <c r="AR100" s="68"/>
      <c r="AS100" s="69"/>
      <c r="AT100" s="65"/>
      <c r="AU100" s="70"/>
      <c r="AV100" s="65"/>
      <c r="AW100" s="65"/>
      <c r="AX100" s="65"/>
      <c r="AY100" s="65"/>
      <c r="AZ100" s="65"/>
      <c r="BN100" s="71"/>
    </row>
    <row r="101" spans="20:66" ht="53.25" x14ac:dyDescent="0.8">
      <c r="T101" s="63"/>
      <c r="W101" s="64"/>
      <c r="X101" s="65"/>
      <c r="Y101" s="65"/>
      <c r="Z101" s="65"/>
      <c r="AA101" s="65"/>
      <c r="AB101" s="65"/>
      <c r="AC101" s="65"/>
      <c r="AD101" s="66"/>
      <c r="AE101" s="67"/>
      <c r="AG101" s="65"/>
      <c r="AH101" s="65"/>
      <c r="AI101" s="65"/>
      <c r="AJ101" s="65"/>
      <c r="AK101" s="65"/>
      <c r="AL101" s="65"/>
      <c r="AM101" s="65"/>
      <c r="AN101" s="65"/>
      <c r="AO101" s="65"/>
      <c r="AP101" s="68"/>
      <c r="AQ101" s="68"/>
      <c r="AR101" s="68"/>
      <c r="AS101" s="69"/>
      <c r="AT101" s="65"/>
      <c r="AU101" s="70"/>
      <c r="AV101" s="65"/>
      <c r="AW101" s="65"/>
      <c r="AX101" s="65"/>
      <c r="AY101" s="65"/>
      <c r="AZ101" s="65"/>
      <c r="BN101" s="71"/>
    </row>
    <row r="102" spans="20:66" ht="53.25" x14ac:dyDescent="0.8">
      <c r="T102" s="63"/>
      <c r="W102" s="64"/>
      <c r="X102" s="65"/>
      <c r="Y102" s="65"/>
      <c r="Z102" s="65"/>
      <c r="AA102" s="65"/>
      <c r="AB102" s="65"/>
      <c r="AC102" s="65"/>
      <c r="AD102" s="66"/>
      <c r="AE102" s="67"/>
      <c r="AG102" s="65"/>
      <c r="AH102" s="65"/>
      <c r="AI102" s="65"/>
      <c r="AJ102" s="65"/>
      <c r="AK102" s="65"/>
      <c r="AL102" s="65"/>
      <c r="AM102" s="65"/>
      <c r="AN102" s="65"/>
      <c r="AO102" s="65"/>
      <c r="AP102" s="68"/>
      <c r="AQ102" s="68"/>
      <c r="AR102" s="68"/>
      <c r="AS102" s="69"/>
      <c r="AT102" s="65"/>
      <c r="AU102" s="70"/>
      <c r="AV102" s="65"/>
      <c r="AW102" s="65"/>
      <c r="AX102" s="65"/>
      <c r="AY102" s="65"/>
      <c r="AZ102" s="65"/>
      <c r="BN102" s="71"/>
    </row>
    <row r="103" spans="20:66" ht="53.25" x14ac:dyDescent="0.8">
      <c r="T103" s="63"/>
      <c r="W103" s="64"/>
      <c r="X103" s="65"/>
      <c r="Y103" s="65"/>
      <c r="Z103" s="65"/>
      <c r="AA103" s="65"/>
      <c r="AB103" s="65"/>
      <c r="AC103" s="65"/>
      <c r="AD103" s="66"/>
      <c r="AE103" s="67"/>
      <c r="AG103" s="65"/>
      <c r="AH103" s="65"/>
      <c r="AI103" s="65"/>
      <c r="AJ103" s="65"/>
      <c r="AK103" s="65"/>
      <c r="AL103" s="65"/>
      <c r="AM103" s="65"/>
      <c r="AN103" s="65"/>
      <c r="AO103" s="65"/>
      <c r="AP103" s="68"/>
      <c r="AQ103" s="68"/>
      <c r="AR103" s="68"/>
      <c r="AS103" s="69"/>
      <c r="AT103" s="65"/>
      <c r="AU103" s="70"/>
      <c r="AV103" s="65"/>
      <c r="AW103" s="65"/>
      <c r="AX103" s="65"/>
      <c r="AY103" s="65"/>
      <c r="AZ103" s="65"/>
      <c r="BN103" s="71"/>
    </row>
    <row r="104" spans="20:66" ht="53.25" x14ac:dyDescent="0.8">
      <c r="T104" s="63"/>
      <c r="W104" s="64"/>
      <c r="X104" s="65"/>
      <c r="Y104" s="65"/>
      <c r="Z104" s="65"/>
      <c r="AA104" s="65"/>
      <c r="AB104" s="65"/>
      <c r="AC104" s="65"/>
      <c r="AD104" s="66"/>
      <c r="AE104" s="67"/>
      <c r="AG104" s="65"/>
      <c r="AH104" s="65"/>
      <c r="AI104" s="65"/>
      <c r="AJ104" s="65"/>
      <c r="AK104" s="65"/>
      <c r="AL104" s="65"/>
      <c r="AM104" s="65"/>
      <c r="AN104" s="65"/>
      <c r="AO104" s="65"/>
      <c r="AP104" s="68"/>
      <c r="AQ104" s="68"/>
      <c r="AR104" s="68"/>
      <c r="AS104" s="69"/>
      <c r="AT104" s="65"/>
      <c r="AU104" s="70"/>
      <c r="AV104" s="65"/>
      <c r="AW104" s="65"/>
      <c r="AX104" s="65"/>
      <c r="AY104" s="65"/>
      <c r="AZ104" s="65"/>
      <c r="BN104" s="71"/>
    </row>
    <row r="105" spans="20:66" ht="53.25" x14ac:dyDescent="0.8">
      <c r="T105" s="63"/>
      <c r="W105" s="64"/>
      <c r="X105" s="65"/>
      <c r="Y105" s="65"/>
      <c r="Z105" s="65"/>
      <c r="AA105" s="65"/>
      <c r="AB105" s="65"/>
      <c r="AC105" s="65"/>
      <c r="AD105" s="66"/>
      <c r="AE105" s="67"/>
      <c r="AG105" s="65"/>
      <c r="AH105" s="65"/>
      <c r="AI105" s="65"/>
      <c r="AJ105" s="65"/>
      <c r="AK105" s="65"/>
      <c r="AL105" s="65"/>
      <c r="AM105" s="65"/>
      <c r="AN105" s="65"/>
      <c r="AO105" s="65"/>
      <c r="AP105" s="68"/>
      <c r="AQ105" s="68"/>
      <c r="AR105" s="68"/>
      <c r="AS105" s="69"/>
      <c r="AT105" s="65"/>
      <c r="AU105" s="70"/>
      <c r="AV105" s="65"/>
      <c r="AW105" s="65"/>
      <c r="AX105" s="65"/>
      <c r="AY105" s="65"/>
      <c r="AZ105" s="65"/>
      <c r="BN105" s="71"/>
    </row>
    <row r="106" spans="20:66" ht="53.25" x14ac:dyDescent="0.8">
      <c r="T106" s="63"/>
      <c r="W106" s="64"/>
      <c r="X106" s="65"/>
      <c r="Y106" s="65"/>
      <c r="Z106" s="65"/>
      <c r="AA106" s="65"/>
      <c r="AB106" s="65"/>
      <c r="AC106" s="65"/>
      <c r="AD106" s="66"/>
      <c r="AE106" s="67"/>
      <c r="AG106" s="65"/>
      <c r="AH106" s="65"/>
      <c r="AI106" s="65"/>
      <c r="AJ106" s="65"/>
      <c r="AK106" s="65"/>
      <c r="AL106" s="65"/>
      <c r="AM106" s="65"/>
      <c r="AN106" s="65"/>
      <c r="AO106" s="65"/>
      <c r="AP106" s="68"/>
      <c r="AQ106" s="68"/>
      <c r="AR106" s="68"/>
      <c r="AS106" s="69"/>
      <c r="AT106" s="65"/>
      <c r="AU106" s="70"/>
      <c r="AV106" s="65"/>
      <c r="AW106" s="65"/>
      <c r="AX106" s="65"/>
      <c r="AY106" s="65"/>
      <c r="AZ106" s="65"/>
      <c r="BN106" s="71"/>
    </row>
    <row r="107" spans="20:66" ht="53.25" x14ac:dyDescent="0.8">
      <c r="T107" s="63"/>
      <c r="W107" s="64"/>
      <c r="X107" s="65"/>
      <c r="Y107" s="65"/>
      <c r="Z107" s="65"/>
      <c r="AA107" s="65"/>
      <c r="AB107" s="65"/>
      <c r="AC107" s="65"/>
      <c r="AD107" s="66"/>
      <c r="AE107" s="67"/>
      <c r="AG107" s="65"/>
      <c r="AH107" s="65"/>
      <c r="AI107" s="65"/>
      <c r="AJ107" s="65"/>
      <c r="AK107" s="65"/>
      <c r="AL107" s="65"/>
      <c r="AM107" s="65"/>
      <c r="AN107" s="65"/>
      <c r="AO107" s="65"/>
      <c r="AP107" s="68"/>
      <c r="AQ107" s="68"/>
      <c r="AR107" s="68"/>
      <c r="AS107" s="69"/>
      <c r="AT107" s="65"/>
      <c r="AU107" s="70"/>
      <c r="AV107" s="65"/>
      <c r="AW107" s="65"/>
      <c r="AX107" s="65"/>
      <c r="AY107" s="65"/>
      <c r="AZ107" s="65"/>
      <c r="BN107" s="71"/>
    </row>
    <row r="108" spans="20:66" ht="53.25" x14ac:dyDescent="0.8">
      <c r="T108" s="63"/>
      <c r="W108" s="64"/>
      <c r="X108" s="65"/>
      <c r="Y108" s="65"/>
      <c r="Z108" s="65"/>
      <c r="AA108" s="65"/>
      <c r="AB108" s="65"/>
      <c r="AC108" s="65"/>
      <c r="AD108" s="66"/>
      <c r="AE108" s="67"/>
      <c r="AG108" s="65"/>
      <c r="AH108" s="65"/>
      <c r="AI108" s="65"/>
      <c r="AJ108" s="65"/>
      <c r="AK108" s="65"/>
      <c r="AL108" s="65"/>
      <c r="AM108" s="65"/>
      <c r="AN108" s="65"/>
      <c r="AO108" s="65"/>
      <c r="AP108" s="68"/>
      <c r="AQ108" s="68"/>
      <c r="AR108" s="68"/>
      <c r="AS108" s="69"/>
      <c r="AT108" s="65"/>
      <c r="AU108" s="70"/>
      <c r="AV108" s="65"/>
      <c r="AW108" s="65"/>
      <c r="AX108" s="65"/>
      <c r="AY108" s="65"/>
      <c r="AZ108" s="65"/>
      <c r="BN108" s="71"/>
    </row>
    <row r="109" spans="20:66" ht="53.25" x14ac:dyDescent="0.8">
      <c r="T109" s="63"/>
      <c r="W109" s="64"/>
      <c r="X109" s="65"/>
      <c r="Y109" s="65"/>
      <c r="Z109" s="65"/>
      <c r="AA109" s="65"/>
      <c r="AB109" s="65"/>
      <c r="AC109" s="65"/>
      <c r="AD109" s="66"/>
      <c r="AE109" s="67"/>
      <c r="AG109" s="65"/>
      <c r="AH109" s="65"/>
      <c r="AI109" s="65"/>
      <c r="AJ109" s="65"/>
      <c r="AK109" s="65"/>
      <c r="AL109" s="65"/>
      <c r="AM109" s="65"/>
      <c r="AN109" s="65"/>
      <c r="AO109" s="65"/>
      <c r="AP109" s="68"/>
      <c r="AQ109" s="68"/>
      <c r="AR109" s="68"/>
      <c r="AS109" s="69"/>
      <c r="AT109" s="65"/>
      <c r="AU109" s="70"/>
      <c r="AV109" s="65"/>
      <c r="AW109" s="65"/>
      <c r="AX109" s="65"/>
      <c r="AY109" s="65"/>
      <c r="AZ109" s="65"/>
      <c r="BN109" s="71"/>
    </row>
    <row r="110" spans="20:66" ht="293.25" customHeight="1" x14ac:dyDescent="0.25">
      <c r="T110" s="139" t="s">
        <v>50</v>
      </c>
      <c r="U110" s="140"/>
      <c r="V110" s="140"/>
      <c r="W110" s="140"/>
      <c r="X110" s="140"/>
      <c r="Y110" s="140"/>
      <c r="Z110" s="140"/>
      <c r="AA110" s="140"/>
      <c r="AB110" s="140"/>
      <c r="AC110" s="140"/>
      <c r="AD110" s="140"/>
      <c r="AE110" s="140"/>
      <c r="AF110" s="140"/>
      <c r="AG110" s="140"/>
      <c r="AH110" s="140"/>
      <c r="AI110" s="140"/>
      <c r="AJ110" s="140"/>
      <c r="AK110" s="140"/>
      <c r="AL110" s="140"/>
      <c r="AM110" s="140"/>
      <c r="AN110" s="140"/>
      <c r="AO110" s="140"/>
      <c r="AP110" s="140"/>
      <c r="AQ110" s="140"/>
      <c r="AR110" s="140"/>
      <c r="AS110" s="140"/>
      <c r="AT110" s="140"/>
      <c r="AU110" s="140"/>
      <c r="AV110" s="140"/>
      <c r="AW110" s="140"/>
      <c r="AX110" s="140"/>
      <c r="AY110" s="140"/>
      <c r="AZ110" s="140"/>
      <c r="BA110" s="140"/>
      <c r="BB110" s="140"/>
      <c r="BC110" s="140"/>
      <c r="BD110" s="140"/>
      <c r="BE110" s="140"/>
      <c r="BF110" s="140"/>
      <c r="BG110" s="140"/>
      <c r="BH110" s="140"/>
      <c r="BI110" s="140"/>
      <c r="BJ110" s="140"/>
      <c r="BK110" s="140"/>
      <c r="BL110" s="140"/>
      <c r="BM110" s="140"/>
      <c r="BN110" s="141"/>
    </row>
    <row r="111" spans="20:66" ht="53.25" x14ac:dyDescent="0.8">
      <c r="W111" s="64"/>
      <c r="X111" s="65"/>
      <c r="Y111" s="65"/>
      <c r="Z111" s="65"/>
      <c r="AA111" s="65"/>
      <c r="AB111" s="65"/>
      <c r="AC111" s="65"/>
      <c r="AD111" s="66"/>
      <c r="AE111" s="67"/>
      <c r="AG111" s="65"/>
      <c r="AH111" s="65"/>
      <c r="AI111" s="65"/>
      <c r="AJ111" s="65"/>
      <c r="AK111" s="65"/>
      <c r="AL111" s="65"/>
      <c r="AM111" s="65"/>
      <c r="AN111" s="65"/>
      <c r="AO111" s="65"/>
      <c r="AP111" s="68"/>
      <c r="AQ111" s="68"/>
      <c r="AR111" s="68"/>
      <c r="AS111" s="69"/>
      <c r="AT111" s="65"/>
      <c r="AU111" s="70"/>
      <c r="AV111" s="65"/>
      <c r="AW111" s="65"/>
      <c r="AX111" s="65"/>
      <c r="AY111" s="65"/>
      <c r="AZ111" s="65"/>
    </row>
    <row r="112" spans="20:66" ht="113.25" customHeight="1" x14ac:dyDescent="0.8">
      <c r="T112" s="104" t="s">
        <v>68</v>
      </c>
      <c r="W112" s="64"/>
      <c r="X112" s="65"/>
      <c r="Y112" s="65"/>
      <c r="Z112" s="65"/>
      <c r="AA112" s="65"/>
      <c r="AB112" s="65"/>
      <c r="AC112" s="65"/>
      <c r="AD112" s="66"/>
      <c r="AE112" s="67"/>
      <c r="AG112" s="65"/>
      <c r="AH112" s="65"/>
      <c r="AI112" s="65"/>
      <c r="AJ112" s="65"/>
      <c r="AK112" s="65"/>
      <c r="AL112" s="65"/>
      <c r="AM112" s="65"/>
      <c r="AN112" s="65"/>
      <c r="AO112" s="65"/>
      <c r="AP112" s="68"/>
      <c r="AQ112" s="68"/>
      <c r="AR112" s="68"/>
      <c r="AS112" s="69"/>
      <c r="AT112" s="65"/>
      <c r="AU112" s="70"/>
      <c r="AV112" s="65"/>
      <c r="AW112" s="65"/>
      <c r="AX112" s="65"/>
      <c r="AY112" s="65"/>
      <c r="AZ112" s="65"/>
    </row>
    <row r="113" spans="23:52" ht="53.25" x14ac:dyDescent="0.8">
      <c r="W113" s="64"/>
      <c r="X113" s="65"/>
      <c r="Y113" s="65"/>
      <c r="Z113" s="65"/>
      <c r="AA113" s="65"/>
      <c r="AB113" s="65"/>
      <c r="AC113" s="65"/>
      <c r="AD113" s="66"/>
      <c r="AE113" s="67"/>
      <c r="AG113" s="65"/>
      <c r="AH113" s="65"/>
      <c r="AI113" s="65"/>
      <c r="AJ113" s="65"/>
      <c r="AK113" s="65"/>
      <c r="AL113" s="65"/>
      <c r="AM113" s="65"/>
      <c r="AN113" s="65"/>
      <c r="AO113" s="65"/>
      <c r="AP113" s="68"/>
      <c r="AQ113" s="68"/>
      <c r="AR113" s="68"/>
      <c r="AS113" s="69"/>
      <c r="AT113" s="65"/>
      <c r="AU113" s="70"/>
      <c r="AV113" s="65"/>
      <c r="AW113" s="65"/>
      <c r="AX113" s="65"/>
      <c r="AY113" s="65"/>
      <c r="AZ113" s="65"/>
    </row>
    <row r="114" spans="23:52" ht="53.25" x14ac:dyDescent="0.8">
      <c r="W114" s="64"/>
      <c r="X114" s="65"/>
      <c r="Y114" s="65"/>
      <c r="Z114" s="65"/>
      <c r="AA114" s="65"/>
      <c r="AB114" s="65"/>
      <c r="AC114" s="65"/>
      <c r="AD114" s="66"/>
      <c r="AE114" s="67"/>
      <c r="AG114" s="65"/>
      <c r="AH114" s="65"/>
      <c r="AI114" s="65"/>
      <c r="AJ114" s="65"/>
      <c r="AK114" s="65"/>
      <c r="AL114" s="65"/>
      <c r="AM114" s="65"/>
      <c r="AN114" s="65"/>
      <c r="AO114" s="65"/>
      <c r="AP114" s="68"/>
      <c r="AQ114" s="68"/>
      <c r="AR114" s="68"/>
      <c r="AS114" s="69"/>
      <c r="AT114" s="65"/>
      <c r="AU114" s="70"/>
      <c r="AV114" s="65"/>
      <c r="AW114" s="65"/>
      <c r="AX114" s="65"/>
      <c r="AY114" s="65"/>
      <c r="AZ114" s="65"/>
    </row>
    <row r="115" spans="23:52" ht="53.25" x14ac:dyDescent="0.8">
      <c r="W115" s="64"/>
      <c r="X115" s="65"/>
      <c r="Y115" s="65"/>
      <c r="Z115" s="65"/>
      <c r="AA115" s="65"/>
      <c r="AB115" s="65"/>
      <c r="AC115" s="65"/>
      <c r="AD115" s="66"/>
      <c r="AE115" s="67"/>
      <c r="AG115" s="65"/>
      <c r="AH115" s="65"/>
      <c r="AI115" s="65"/>
      <c r="AJ115" s="65"/>
      <c r="AK115" s="65"/>
      <c r="AL115" s="65"/>
      <c r="AM115" s="65"/>
      <c r="AN115" s="65"/>
      <c r="AO115" s="65"/>
      <c r="AP115" s="68"/>
      <c r="AQ115" s="68"/>
      <c r="AR115" s="68"/>
      <c r="AS115" s="69"/>
      <c r="AT115" s="65"/>
      <c r="AU115" s="70"/>
      <c r="AV115" s="65"/>
      <c r="AW115" s="65"/>
      <c r="AX115" s="65"/>
      <c r="AY115" s="65"/>
      <c r="AZ115" s="65"/>
    </row>
    <row r="116" spans="23:52" ht="53.25" x14ac:dyDescent="0.8">
      <c r="W116" s="64"/>
      <c r="X116" s="65"/>
      <c r="Y116" s="65"/>
      <c r="Z116" s="65"/>
      <c r="AA116" s="65"/>
      <c r="AB116" s="65"/>
      <c r="AC116" s="65"/>
      <c r="AD116" s="66"/>
      <c r="AE116" s="67"/>
      <c r="AG116" s="65"/>
      <c r="AH116" s="65"/>
      <c r="AI116" s="65"/>
      <c r="AJ116" s="65"/>
      <c r="AK116" s="65"/>
      <c r="AL116" s="65"/>
      <c r="AM116" s="65"/>
      <c r="AN116" s="65"/>
      <c r="AO116" s="65"/>
      <c r="AP116" s="68"/>
      <c r="AQ116" s="68"/>
      <c r="AR116" s="68"/>
      <c r="AS116" s="69"/>
      <c r="AT116" s="65"/>
      <c r="AU116" s="70"/>
      <c r="AV116" s="65"/>
      <c r="AW116" s="65"/>
      <c r="AX116" s="65"/>
      <c r="AY116" s="65"/>
      <c r="AZ116" s="65"/>
    </row>
    <row r="117" spans="23:52" ht="53.25" x14ac:dyDescent="0.8">
      <c r="W117" s="64"/>
      <c r="X117" s="65"/>
      <c r="Y117" s="65"/>
      <c r="Z117" s="65"/>
      <c r="AA117" s="65"/>
      <c r="AB117" s="65"/>
      <c r="AC117" s="65"/>
      <c r="AD117" s="66"/>
      <c r="AE117" s="67"/>
      <c r="AG117" s="65"/>
      <c r="AH117" s="65"/>
      <c r="AI117" s="65"/>
      <c r="AJ117" s="65"/>
      <c r="AK117" s="65"/>
      <c r="AL117" s="65"/>
      <c r="AM117" s="65"/>
      <c r="AN117" s="65"/>
      <c r="AO117" s="65"/>
      <c r="AP117" s="68"/>
      <c r="AQ117" s="68"/>
      <c r="AR117" s="68"/>
      <c r="AS117" s="69"/>
      <c r="AT117" s="65"/>
      <c r="AU117" s="70"/>
      <c r="AV117" s="65"/>
      <c r="AW117" s="65"/>
      <c r="AX117" s="65"/>
      <c r="AY117" s="65"/>
      <c r="AZ117" s="65"/>
    </row>
    <row r="118" spans="23:52" ht="53.25" x14ac:dyDescent="0.8">
      <c r="W118" s="64"/>
      <c r="X118" s="65"/>
      <c r="Y118" s="65"/>
      <c r="Z118" s="65"/>
      <c r="AA118" s="65"/>
      <c r="AB118" s="65"/>
      <c r="AC118" s="65"/>
      <c r="AD118" s="66"/>
      <c r="AE118" s="67"/>
      <c r="AG118" s="65"/>
      <c r="AH118" s="65"/>
      <c r="AI118" s="65"/>
      <c r="AJ118" s="65"/>
      <c r="AK118" s="65"/>
      <c r="AL118" s="65"/>
      <c r="AM118" s="65"/>
      <c r="AN118" s="65"/>
      <c r="AO118" s="65"/>
      <c r="AP118" s="68"/>
      <c r="AQ118" s="68"/>
      <c r="AR118" s="68"/>
      <c r="AS118" s="69"/>
      <c r="AT118" s="65"/>
      <c r="AU118" s="70"/>
      <c r="AV118" s="65"/>
      <c r="AW118" s="65"/>
      <c r="AX118" s="65"/>
      <c r="AY118" s="65"/>
      <c r="AZ118" s="65"/>
    </row>
    <row r="119" spans="23:52" ht="53.25" x14ac:dyDescent="0.8">
      <c r="W119" s="64"/>
      <c r="X119" s="65"/>
      <c r="Y119" s="65"/>
      <c r="Z119" s="65"/>
      <c r="AA119" s="65"/>
      <c r="AB119" s="65"/>
      <c r="AC119" s="65"/>
      <c r="AD119" s="66"/>
      <c r="AE119" s="67"/>
      <c r="AG119" s="65"/>
      <c r="AH119" s="65"/>
      <c r="AI119" s="65"/>
      <c r="AJ119" s="65"/>
      <c r="AK119" s="65"/>
      <c r="AL119" s="65"/>
      <c r="AM119" s="65"/>
      <c r="AN119" s="65"/>
      <c r="AO119" s="65"/>
      <c r="AP119" s="68"/>
      <c r="AQ119" s="68"/>
      <c r="AR119" s="68"/>
      <c r="AS119" s="69"/>
      <c r="AT119" s="65"/>
      <c r="AU119" s="70"/>
      <c r="AV119" s="65"/>
      <c r="AW119" s="65"/>
      <c r="AX119" s="65"/>
      <c r="AY119" s="65"/>
      <c r="AZ119" s="65"/>
    </row>
    <row r="120" spans="23:52" ht="53.25" x14ac:dyDescent="0.8">
      <c r="W120" s="64"/>
      <c r="X120" s="65"/>
      <c r="Y120" s="65"/>
      <c r="Z120" s="65"/>
      <c r="AA120" s="65"/>
      <c r="AB120" s="65"/>
      <c r="AC120" s="65"/>
      <c r="AD120" s="66"/>
      <c r="AE120" s="67"/>
      <c r="AG120" s="65"/>
      <c r="AH120" s="65"/>
      <c r="AI120" s="65"/>
      <c r="AJ120" s="65"/>
      <c r="AK120" s="65"/>
      <c r="AL120" s="65"/>
      <c r="AM120" s="65"/>
      <c r="AN120" s="65"/>
      <c r="AO120" s="65"/>
      <c r="AP120" s="68"/>
      <c r="AQ120" s="68"/>
      <c r="AR120" s="68"/>
      <c r="AS120" s="69"/>
      <c r="AT120" s="65"/>
      <c r="AU120" s="70"/>
      <c r="AV120" s="65"/>
      <c r="AW120" s="65"/>
      <c r="AX120" s="65"/>
      <c r="AY120" s="65"/>
      <c r="AZ120" s="65"/>
    </row>
    <row r="121" spans="23:52" ht="53.25" x14ac:dyDescent="0.8">
      <c r="W121" s="64"/>
      <c r="X121" s="65"/>
      <c r="Y121" s="65"/>
      <c r="Z121" s="65"/>
      <c r="AA121" s="65"/>
      <c r="AB121" s="65"/>
      <c r="AC121" s="65"/>
      <c r="AD121" s="66"/>
      <c r="AE121" s="67"/>
      <c r="AG121" s="65"/>
      <c r="AH121" s="65"/>
      <c r="AI121" s="65"/>
      <c r="AJ121" s="65"/>
      <c r="AK121" s="65"/>
      <c r="AL121" s="65"/>
      <c r="AM121" s="65"/>
      <c r="AN121" s="65"/>
      <c r="AO121" s="65"/>
      <c r="AP121" s="68"/>
      <c r="AQ121" s="68"/>
      <c r="AR121" s="68"/>
      <c r="AS121" s="69"/>
      <c r="AT121" s="65"/>
      <c r="AU121" s="70"/>
      <c r="AV121" s="65"/>
      <c r="AW121" s="65"/>
      <c r="AX121" s="65"/>
      <c r="AY121" s="65"/>
      <c r="AZ121" s="65"/>
    </row>
    <row r="122" spans="23:52" ht="53.25" x14ac:dyDescent="0.8">
      <c r="W122" s="64"/>
      <c r="X122" s="65"/>
      <c r="Y122" s="65"/>
      <c r="Z122" s="65"/>
      <c r="AA122" s="65"/>
      <c r="AB122" s="65"/>
      <c r="AC122" s="65"/>
      <c r="AD122" s="66"/>
      <c r="AE122" s="67"/>
      <c r="AG122" s="65"/>
      <c r="AH122" s="65"/>
      <c r="AI122" s="65"/>
      <c r="AJ122" s="65"/>
      <c r="AK122" s="65"/>
      <c r="AL122" s="65"/>
      <c r="AM122" s="65"/>
      <c r="AN122" s="65"/>
      <c r="AO122" s="65"/>
      <c r="AP122" s="68"/>
      <c r="AQ122" s="68"/>
      <c r="AR122" s="68"/>
      <c r="AS122" s="69"/>
      <c r="AT122" s="65"/>
      <c r="AU122" s="70"/>
      <c r="AV122" s="65"/>
      <c r="AW122" s="65"/>
      <c r="AX122" s="65"/>
      <c r="AY122" s="65"/>
      <c r="AZ122" s="65"/>
    </row>
    <row r="123" spans="23:52" ht="53.25" x14ac:dyDescent="0.8">
      <c r="W123" s="64"/>
      <c r="X123" s="65"/>
      <c r="Y123" s="65"/>
      <c r="Z123" s="65"/>
      <c r="AA123" s="65"/>
      <c r="AB123" s="65"/>
      <c r="AC123" s="65"/>
      <c r="AD123" s="66"/>
      <c r="AE123" s="67"/>
      <c r="AG123" s="65"/>
      <c r="AH123" s="65"/>
      <c r="AI123" s="65"/>
      <c r="AJ123" s="65"/>
      <c r="AK123" s="65"/>
      <c r="AL123" s="65"/>
      <c r="AM123" s="65"/>
      <c r="AN123" s="65"/>
      <c r="AO123" s="65"/>
      <c r="AP123" s="68"/>
      <c r="AQ123" s="68"/>
      <c r="AR123" s="68"/>
      <c r="AS123" s="69"/>
      <c r="AT123" s="65"/>
      <c r="AU123" s="70"/>
      <c r="AV123" s="65"/>
      <c r="AW123" s="65"/>
      <c r="AX123" s="65"/>
      <c r="AY123" s="65"/>
      <c r="AZ123" s="65"/>
    </row>
    <row r="124" spans="23:52" ht="53.25" x14ac:dyDescent="0.8">
      <c r="W124" s="64"/>
      <c r="X124" s="65"/>
      <c r="Y124" s="65"/>
      <c r="Z124" s="65"/>
      <c r="AA124" s="65"/>
      <c r="AB124" s="65"/>
      <c r="AC124" s="65"/>
      <c r="AD124" s="66"/>
      <c r="AE124" s="67"/>
      <c r="AG124" s="65"/>
      <c r="AH124" s="65"/>
      <c r="AI124" s="65"/>
      <c r="AJ124" s="65"/>
      <c r="AK124" s="65"/>
      <c r="AL124" s="65"/>
      <c r="AM124" s="65"/>
      <c r="AN124" s="65"/>
      <c r="AO124" s="65"/>
      <c r="AP124" s="68"/>
      <c r="AQ124" s="68"/>
      <c r="AR124" s="68"/>
      <c r="AS124" s="69"/>
      <c r="AT124" s="65"/>
      <c r="AU124" s="70"/>
      <c r="AV124" s="65"/>
      <c r="AW124" s="65"/>
      <c r="AX124" s="65"/>
      <c r="AY124" s="65"/>
      <c r="AZ124" s="65"/>
    </row>
    <row r="125" spans="23:52" ht="53.25" x14ac:dyDescent="0.8">
      <c r="W125" s="64"/>
      <c r="X125" s="65"/>
      <c r="Y125" s="65"/>
      <c r="Z125" s="65"/>
      <c r="AA125" s="65"/>
      <c r="AB125" s="65"/>
      <c r="AC125" s="65"/>
      <c r="AD125" s="66"/>
      <c r="AE125" s="67"/>
      <c r="AG125" s="65"/>
      <c r="AH125" s="65"/>
      <c r="AI125" s="65"/>
      <c r="AJ125" s="65"/>
      <c r="AK125" s="65"/>
      <c r="AL125" s="65"/>
      <c r="AM125" s="65"/>
      <c r="AN125" s="65"/>
      <c r="AO125" s="65"/>
      <c r="AP125" s="68"/>
      <c r="AQ125" s="68"/>
      <c r="AR125" s="68"/>
      <c r="AS125" s="69"/>
      <c r="AT125" s="65"/>
      <c r="AU125" s="70"/>
      <c r="AV125" s="65"/>
      <c r="AW125" s="65"/>
      <c r="AX125" s="65"/>
      <c r="AY125" s="65"/>
      <c r="AZ125" s="65"/>
    </row>
    <row r="126" spans="23:52" ht="53.25" x14ac:dyDescent="0.8">
      <c r="W126" s="64"/>
      <c r="X126" s="65"/>
      <c r="Y126" s="65"/>
      <c r="Z126" s="65"/>
      <c r="AA126" s="65"/>
      <c r="AB126" s="65"/>
      <c r="AC126" s="65"/>
      <c r="AD126" s="66"/>
      <c r="AE126" s="67"/>
      <c r="AG126" s="65"/>
      <c r="AH126" s="65"/>
      <c r="AI126" s="65"/>
      <c r="AJ126" s="65"/>
      <c r="AK126" s="65"/>
      <c r="AL126" s="65"/>
      <c r="AM126" s="65"/>
      <c r="AN126" s="65"/>
      <c r="AO126" s="65"/>
      <c r="AP126" s="68"/>
      <c r="AQ126" s="68"/>
      <c r="AR126" s="68"/>
      <c r="AS126" s="69"/>
      <c r="AT126" s="65"/>
      <c r="AU126" s="70"/>
      <c r="AV126" s="65"/>
      <c r="AW126" s="65"/>
      <c r="AX126" s="65"/>
      <c r="AY126" s="65"/>
      <c r="AZ126" s="65"/>
    </row>
    <row r="127" spans="23:52" ht="53.25" x14ac:dyDescent="0.8">
      <c r="W127" s="64"/>
      <c r="X127" s="65"/>
      <c r="Y127" s="65"/>
      <c r="Z127" s="65"/>
      <c r="AA127" s="65"/>
      <c r="AB127" s="65"/>
      <c r="AC127" s="65"/>
      <c r="AD127" s="66"/>
      <c r="AE127" s="67"/>
      <c r="AG127" s="65"/>
      <c r="AH127" s="65"/>
      <c r="AI127" s="65"/>
      <c r="AJ127" s="65"/>
      <c r="AK127" s="65"/>
      <c r="AL127" s="65"/>
      <c r="AM127" s="65"/>
      <c r="AN127" s="65"/>
      <c r="AO127" s="65"/>
      <c r="AP127" s="68"/>
      <c r="AQ127" s="68"/>
      <c r="AR127" s="68"/>
      <c r="AS127" s="69"/>
      <c r="AT127" s="65"/>
      <c r="AU127" s="70"/>
      <c r="AV127" s="65"/>
      <c r="AW127" s="65"/>
      <c r="AX127" s="65"/>
      <c r="AY127" s="65"/>
      <c r="AZ127" s="65"/>
    </row>
    <row r="128" spans="23:52" ht="53.25" x14ac:dyDescent="0.8">
      <c r="W128" s="64"/>
      <c r="X128" s="65"/>
      <c r="Y128" s="65"/>
      <c r="Z128" s="65"/>
      <c r="AA128" s="65"/>
      <c r="AB128" s="65"/>
      <c r="AC128" s="65"/>
      <c r="AD128" s="66"/>
      <c r="AE128" s="67"/>
      <c r="AG128" s="65"/>
      <c r="AH128" s="65"/>
      <c r="AI128" s="65"/>
      <c r="AJ128" s="65"/>
      <c r="AK128" s="65"/>
      <c r="AL128" s="65"/>
      <c r="AM128" s="65"/>
      <c r="AN128" s="65"/>
      <c r="AO128" s="65"/>
      <c r="AP128" s="68"/>
      <c r="AQ128" s="68"/>
      <c r="AR128" s="68"/>
      <c r="AS128" s="69"/>
      <c r="AT128" s="65"/>
      <c r="AU128" s="70"/>
      <c r="AV128" s="65"/>
      <c r="AW128" s="65"/>
      <c r="AX128" s="65"/>
      <c r="AY128" s="65"/>
      <c r="AZ128" s="65"/>
    </row>
    <row r="129" spans="23:52" ht="53.25" x14ac:dyDescent="0.8">
      <c r="W129" s="64"/>
      <c r="X129" s="65"/>
      <c r="Y129" s="65"/>
      <c r="Z129" s="65"/>
      <c r="AA129" s="65"/>
      <c r="AB129" s="65"/>
      <c r="AC129" s="65"/>
      <c r="AD129" s="66"/>
      <c r="AE129" s="67"/>
      <c r="AG129" s="65"/>
      <c r="AH129" s="65"/>
      <c r="AI129" s="65"/>
      <c r="AJ129" s="65"/>
      <c r="AK129" s="65"/>
      <c r="AL129" s="65"/>
      <c r="AM129" s="65"/>
      <c r="AN129" s="65"/>
      <c r="AO129" s="65"/>
      <c r="AP129" s="68"/>
      <c r="AQ129" s="68"/>
      <c r="AR129" s="68"/>
      <c r="AS129" s="69"/>
      <c r="AT129" s="65"/>
      <c r="AU129" s="70"/>
      <c r="AV129" s="65"/>
      <c r="AW129" s="65"/>
      <c r="AX129" s="65"/>
      <c r="AY129" s="65"/>
      <c r="AZ129" s="65"/>
    </row>
    <row r="130" spans="23:52" ht="53.25" x14ac:dyDescent="0.8">
      <c r="W130" s="64"/>
      <c r="X130" s="65"/>
      <c r="Y130" s="65"/>
      <c r="Z130" s="65"/>
      <c r="AA130" s="65"/>
      <c r="AB130" s="65"/>
      <c r="AC130" s="65"/>
      <c r="AD130" s="66"/>
      <c r="AE130" s="67"/>
      <c r="AG130" s="65"/>
      <c r="AH130" s="65"/>
      <c r="AI130" s="65"/>
      <c r="AJ130" s="65"/>
      <c r="AK130" s="65"/>
      <c r="AL130" s="65"/>
      <c r="AM130" s="65"/>
      <c r="AN130" s="65"/>
      <c r="AO130" s="65"/>
      <c r="AP130" s="68"/>
      <c r="AQ130" s="68"/>
      <c r="AR130" s="68"/>
      <c r="AS130" s="69"/>
      <c r="AT130" s="65"/>
      <c r="AU130" s="70"/>
      <c r="AV130" s="65"/>
      <c r="AW130" s="65"/>
      <c r="AX130" s="65"/>
      <c r="AY130" s="65"/>
      <c r="AZ130" s="65"/>
    </row>
    <row r="131" spans="23:52" ht="53.25" x14ac:dyDescent="0.8">
      <c r="W131" s="64"/>
      <c r="X131" s="65"/>
      <c r="Y131" s="65"/>
      <c r="Z131" s="65"/>
      <c r="AA131" s="65"/>
      <c r="AB131" s="65"/>
      <c r="AC131" s="65"/>
      <c r="AD131" s="66"/>
      <c r="AE131" s="67"/>
      <c r="AG131" s="65"/>
      <c r="AH131" s="65"/>
      <c r="AI131" s="65"/>
      <c r="AJ131" s="65"/>
      <c r="AK131" s="65"/>
      <c r="AL131" s="65"/>
      <c r="AM131" s="65"/>
      <c r="AN131" s="65"/>
      <c r="AO131" s="65"/>
      <c r="AP131" s="68"/>
      <c r="AQ131" s="68"/>
      <c r="AR131" s="68"/>
      <c r="AS131" s="69"/>
      <c r="AT131" s="65"/>
      <c r="AU131" s="70"/>
      <c r="AV131" s="65"/>
      <c r="AW131" s="65"/>
      <c r="AX131" s="65"/>
      <c r="AY131" s="65"/>
      <c r="AZ131" s="65"/>
    </row>
    <row r="132" spans="23:52" ht="53.25" x14ac:dyDescent="0.8">
      <c r="W132" s="64"/>
      <c r="X132" s="65"/>
      <c r="Y132" s="65"/>
      <c r="Z132" s="65"/>
      <c r="AA132" s="65"/>
      <c r="AB132" s="65"/>
      <c r="AC132" s="65"/>
      <c r="AD132" s="66"/>
      <c r="AE132" s="67"/>
      <c r="AG132" s="65"/>
      <c r="AH132" s="65"/>
      <c r="AI132" s="65"/>
      <c r="AJ132" s="65"/>
      <c r="AK132" s="65"/>
      <c r="AL132" s="65"/>
      <c r="AM132" s="65"/>
      <c r="AN132" s="65"/>
      <c r="AO132" s="65"/>
      <c r="AP132" s="68"/>
      <c r="AQ132" s="68"/>
      <c r="AR132" s="68"/>
      <c r="AS132" s="69"/>
      <c r="AT132" s="65"/>
      <c r="AU132" s="70"/>
      <c r="AV132" s="65"/>
      <c r="AW132" s="65"/>
      <c r="AX132" s="65"/>
      <c r="AY132" s="65"/>
      <c r="AZ132" s="65"/>
    </row>
    <row r="133" spans="23:52" ht="53.25" x14ac:dyDescent="0.8">
      <c r="W133" s="64"/>
      <c r="X133" s="65"/>
      <c r="Y133" s="65"/>
      <c r="Z133" s="65"/>
      <c r="AA133" s="65"/>
      <c r="AB133" s="65"/>
      <c r="AC133" s="65"/>
      <c r="AD133" s="66"/>
      <c r="AE133" s="67"/>
      <c r="AG133" s="65"/>
      <c r="AH133" s="65"/>
      <c r="AI133" s="65"/>
      <c r="AJ133" s="65"/>
      <c r="AK133" s="65"/>
      <c r="AL133" s="65"/>
      <c r="AM133" s="65"/>
      <c r="AN133" s="65"/>
      <c r="AO133" s="65"/>
      <c r="AP133" s="68"/>
      <c r="AQ133" s="68"/>
      <c r="AR133" s="68"/>
      <c r="AS133" s="69"/>
      <c r="AT133" s="65"/>
      <c r="AU133" s="70"/>
      <c r="AV133" s="65"/>
      <c r="AW133" s="65"/>
      <c r="AX133" s="65"/>
      <c r="AY133" s="65"/>
      <c r="AZ133" s="65"/>
    </row>
    <row r="134" spans="23:52" ht="53.25" x14ac:dyDescent="0.8">
      <c r="W134" s="64"/>
      <c r="X134" s="65"/>
      <c r="Y134" s="65"/>
      <c r="Z134" s="65"/>
      <c r="AA134" s="65"/>
      <c r="AB134" s="65"/>
      <c r="AC134" s="65"/>
      <c r="AD134" s="66"/>
      <c r="AE134" s="67"/>
      <c r="AG134" s="65"/>
      <c r="AH134" s="65"/>
      <c r="AI134" s="65"/>
      <c r="AJ134" s="65"/>
      <c r="AK134" s="65"/>
      <c r="AL134" s="65"/>
      <c r="AM134" s="65"/>
      <c r="AN134" s="65"/>
      <c r="AO134" s="65"/>
      <c r="AP134" s="68"/>
      <c r="AQ134" s="68"/>
      <c r="AR134" s="68"/>
      <c r="AS134" s="69"/>
      <c r="AT134" s="65"/>
      <c r="AU134" s="70"/>
      <c r="AV134" s="65"/>
      <c r="AW134" s="65"/>
      <c r="AX134" s="65"/>
      <c r="AY134" s="65"/>
      <c r="AZ134" s="65"/>
    </row>
    <row r="135" spans="23:52" ht="53.25" x14ac:dyDescent="0.8">
      <c r="W135" s="64"/>
      <c r="X135" s="65"/>
      <c r="Y135" s="65"/>
      <c r="Z135" s="65"/>
      <c r="AA135" s="65"/>
      <c r="AB135" s="65"/>
      <c r="AC135" s="65"/>
      <c r="AD135" s="66"/>
      <c r="AE135" s="67"/>
      <c r="AG135" s="65"/>
      <c r="AH135" s="65"/>
      <c r="AI135" s="65"/>
      <c r="AJ135" s="65"/>
      <c r="AK135" s="65"/>
      <c r="AL135" s="65"/>
      <c r="AM135" s="65"/>
      <c r="AN135" s="65"/>
      <c r="AO135" s="65"/>
      <c r="AP135" s="68"/>
      <c r="AQ135" s="68"/>
      <c r="AR135" s="68"/>
      <c r="AS135" s="69"/>
      <c r="AT135" s="65"/>
      <c r="AU135" s="70"/>
      <c r="AV135" s="65"/>
      <c r="AW135" s="65"/>
      <c r="AX135" s="65"/>
      <c r="AY135" s="65"/>
      <c r="AZ135" s="65"/>
    </row>
    <row r="136" spans="23:52" ht="53.25" x14ac:dyDescent="0.8">
      <c r="W136" s="64"/>
      <c r="X136" s="65"/>
      <c r="Y136" s="65"/>
      <c r="Z136" s="65"/>
      <c r="AA136" s="65"/>
      <c r="AB136" s="65"/>
      <c r="AC136" s="65"/>
      <c r="AD136" s="66"/>
      <c r="AE136" s="67"/>
      <c r="AG136" s="65"/>
      <c r="AH136" s="65"/>
      <c r="AI136" s="65"/>
      <c r="AJ136" s="65"/>
      <c r="AK136" s="65"/>
      <c r="AL136" s="65"/>
      <c r="AM136" s="65"/>
      <c r="AN136" s="65"/>
      <c r="AO136" s="65"/>
      <c r="AP136" s="68"/>
      <c r="AQ136" s="68"/>
      <c r="AR136" s="68"/>
      <c r="AS136" s="69"/>
      <c r="AT136" s="65"/>
      <c r="AU136" s="70"/>
      <c r="AV136" s="65"/>
      <c r="AW136" s="65"/>
      <c r="AX136" s="65"/>
      <c r="AY136" s="65"/>
      <c r="AZ136" s="65"/>
    </row>
    <row r="137" spans="23:52" ht="53.25" x14ac:dyDescent="0.8">
      <c r="W137" s="64"/>
      <c r="X137" s="65"/>
      <c r="Y137" s="65"/>
      <c r="Z137" s="65"/>
      <c r="AA137" s="65"/>
      <c r="AB137" s="65"/>
      <c r="AC137" s="65"/>
      <c r="AD137" s="66"/>
      <c r="AE137" s="67"/>
      <c r="AG137" s="65"/>
      <c r="AH137" s="65"/>
      <c r="AI137" s="65"/>
      <c r="AJ137" s="65"/>
      <c r="AK137" s="65"/>
      <c r="AL137" s="65"/>
      <c r="AM137" s="65"/>
      <c r="AN137" s="65"/>
      <c r="AO137" s="65"/>
      <c r="AP137" s="68"/>
      <c r="AQ137" s="68"/>
      <c r="AR137" s="68"/>
      <c r="AS137" s="69"/>
      <c r="AT137" s="65"/>
      <c r="AU137" s="70"/>
      <c r="AV137" s="65"/>
      <c r="AW137" s="65"/>
      <c r="AX137" s="65"/>
      <c r="AY137" s="65"/>
      <c r="AZ137" s="65"/>
    </row>
    <row r="138" spans="23:52" ht="53.25" x14ac:dyDescent="0.8">
      <c r="W138" s="64"/>
      <c r="X138" s="65"/>
      <c r="Y138" s="65"/>
      <c r="Z138" s="65"/>
      <c r="AA138" s="65"/>
      <c r="AB138" s="65"/>
      <c r="AC138" s="65"/>
      <c r="AD138" s="66"/>
      <c r="AE138" s="67"/>
      <c r="AG138" s="65"/>
      <c r="AH138" s="65"/>
      <c r="AI138" s="65"/>
      <c r="AJ138" s="65"/>
      <c r="AK138" s="65"/>
      <c r="AL138" s="65"/>
      <c r="AM138" s="65"/>
      <c r="AN138" s="65"/>
      <c r="AO138" s="65"/>
      <c r="AP138" s="68"/>
      <c r="AQ138" s="68"/>
      <c r="AR138" s="68"/>
      <c r="AS138" s="69"/>
      <c r="AT138" s="65"/>
      <c r="AU138" s="70"/>
      <c r="AV138" s="65"/>
      <c r="AW138" s="65"/>
      <c r="AX138" s="65"/>
      <c r="AY138" s="65"/>
      <c r="AZ138" s="65"/>
    </row>
    <row r="139" spans="23:52" ht="53.25" x14ac:dyDescent="0.8">
      <c r="W139" s="64"/>
      <c r="X139" s="65"/>
      <c r="Y139" s="65"/>
      <c r="Z139" s="65"/>
      <c r="AA139" s="65"/>
      <c r="AB139" s="65"/>
      <c r="AC139" s="65"/>
      <c r="AD139" s="66"/>
      <c r="AE139" s="67"/>
      <c r="AG139" s="65"/>
      <c r="AH139" s="65"/>
      <c r="AI139" s="65"/>
      <c r="AJ139" s="65"/>
      <c r="AK139" s="65"/>
      <c r="AL139" s="65"/>
      <c r="AM139" s="65"/>
      <c r="AN139" s="65"/>
      <c r="AO139" s="65"/>
      <c r="AP139" s="68"/>
      <c r="AQ139" s="68"/>
      <c r="AR139" s="68"/>
      <c r="AS139" s="69"/>
      <c r="AT139" s="65"/>
      <c r="AU139" s="70"/>
      <c r="AV139" s="65"/>
      <c r="AW139" s="65"/>
      <c r="AX139" s="65"/>
      <c r="AY139" s="65"/>
      <c r="AZ139" s="65"/>
    </row>
    <row r="140" spans="23:52" ht="53.25" x14ac:dyDescent="0.8">
      <c r="W140" s="64"/>
      <c r="X140" s="65"/>
      <c r="Y140" s="65"/>
      <c r="Z140" s="65"/>
      <c r="AA140" s="65"/>
      <c r="AB140" s="65"/>
      <c r="AC140" s="65"/>
      <c r="AD140" s="66"/>
      <c r="AE140" s="67"/>
      <c r="AG140" s="65"/>
      <c r="AH140" s="65"/>
      <c r="AI140" s="65"/>
      <c r="AJ140" s="65"/>
      <c r="AK140" s="65"/>
      <c r="AL140" s="65"/>
      <c r="AM140" s="65"/>
      <c r="AN140" s="65"/>
      <c r="AO140" s="65"/>
      <c r="AP140" s="68"/>
      <c r="AQ140" s="68"/>
      <c r="AR140" s="68"/>
      <c r="AS140" s="69"/>
      <c r="AT140" s="65"/>
      <c r="AU140" s="70"/>
      <c r="AV140" s="65"/>
      <c r="AW140" s="65"/>
      <c r="AX140" s="65"/>
      <c r="AY140" s="65"/>
      <c r="AZ140" s="65"/>
    </row>
    <row r="156" spans="40:40" ht="32.25" x14ac:dyDescent="0.5">
      <c r="AN156" s="72" t="s">
        <v>51</v>
      </c>
    </row>
    <row r="157" spans="40:40" ht="32.25" x14ac:dyDescent="0.5">
      <c r="AN157" s="72" t="s">
        <v>52</v>
      </c>
    </row>
    <row r="164" spans="95:95" ht="88.5" x14ac:dyDescent="0.25">
      <c r="CQ164" s="73" t="s">
        <v>53</v>
      </c>
    </row>
    <row r="182" spans="23:52" ht="61.5" x14ac:dyDescent="0.9">
      <c r="W182" s="74" t="s">
        <v>54</v>
      </c>
      <c r="X182" s="75"/>
      <c r="Y182" s="75"/>
      <c r="Z182" s="75"/>
      <c r="AA182" s="75"/>
      <c r="AB182" s="75"/>
      <c r="AC182" s="75"/>
      <c r="AD182" s="75"/>
      <c r="AE182" s="75"/>
      <c r="AF182" s="75"/>
      <c r="AG182" s="75"/>
      <c r="AH182" s="75"/>
      <c r="AI182" s="75"/>
      <c r="AJ182" s="75"/>
      <c r="AK182" s="75"/>
      <c r="AL182" s="75"/>
      <c r="AM182" s="75"/>
      <c r="AN182" s="75"/>
      <c r="AO182" s="75"/>
      <c r="AP182" s="75"/>
      <c r="AQ182" s="75"/>
      <c r="AR182" s="75"/>
      <c r="AS182" s="75"/>
      <c r="AT182" s="75"/>
      <c r="AU182" s="75"/>
      <c r="AV182" s="75"/>
      <c r="AW182" s="75"/>
      <c r="AX182" s="75"/>
      <c r="AY182" s="75"/>
      <c r="AZ182" s="75"/>
    </row>
    <row r="183" spans="23:52" ht="33.75" x14ac:dyDescent="0.5">
      <c r="W183" s="65"/>
      <c r="X183" s="65"/>
      <c r="Y183" s="65"/>
      <c r="Z183" s="65"/>
      <c r="AA183" s="65"/>
      <c r="AB183" s="65"/>
      <c r="AC183" s="65"/>
      <c r="AD183" s="65"/>
      <c r="AE183" s="65"/>
      <c r="AF183" s="65"/>
      <c r="AG183" s="65"/>
      <c r="AH183" s="65"/>
      <c r="AI183" s="65"/>
      <c r="AJ183" s="65"/>
      <c r="AK183" s="65"/>
      <c r="AL183" s="65"/>
      <c r="AM183" s="65"/>
      <c r="AN183" s="65"/>
      <c r="AO183" s="65"/>
      <c r="AP183" s="65"/>
      <c r="AQ183" s="65"/>
      <c r="AR183" s="65"/>
      <c r="AS183" s="65"/>
      <c r="AT183" s="65"/>
      <c r="AU183" s="65"/>
      <c r="AV183" s="65"/>
      <c r="AW183" s="65"/>
      <c r="AX183" s="65"/>
      <c r="AY183" s="65"/>
      <c r="AZ183" s="65"/>
    </row>
    <row r="184" spans="23:52" ht="55.5" thickBot="1" x14ac:dyDescent="0.85">
      <c r="W184" s="76"/>
      <c r="X184" s="77"/>
      <c r="Y184" s="77"/>
      <c r="Z184" s="77"/>
      <c r="AA184" s="77"/>
      <c r="AB184" s="77"/>
      <c r="AC184" s="77"/>
      <c r="AD184" s="78"/>
      <c r="AE184" s="79" t="s">
        <v>55</v>
      </c>
      <c r="AG184" s="65"/>
      <c r="AH184" s="65"/>
      <c r="AI184" s="65"/>
      <c r="AJ184" s="65"/>
      <c r="AK184" s="65"/>
      <c r="AL184" s="65"/>
      <c r="AM184" s="65"/>
      <c r="AN184" s="65"/>
      <c r="AO184" s="65"/>
      <c r="AP184" s="80" t="s">
        <v>56</v>
      </c>
      <c r="AQ184" s="80"/>
      <c r="AR184" s="80"/>
      <c r="AS184" s="81"/>
      <c r="AT184" s="77"/>
      <c r="AU184" s="77"/>
      <c r="AV184" s="77"/>
      <c r="AW184" s="77"/>
      <c r="AX184" s="77"/>
      <c r="AY184" s="77"/>
      <c r="AZ184" s="77"/>
    </row>
    <row r="185" spans="23:52" ht="54.75" thickTop="1" thickBot="1" x14ac:dyDescent="0.85">
      <c r="W185" s="82"/>
      <c r="X185" s="83"/>
      <c r="Y185" s="83"/>
      <c r="Z185" s="83"/>
      <c r="AA185" s="83"/>
      <c r="AB185" s="83"/>
      <c r="AC185" s="83"/>
      <c r="AD185" s="84"/>
      <c r="AE185" s="85" t="s">
        <v>57</v>
      </c>
      <c r="AG185" s="65"/>
      <c r="AH185" s="65"/>
      <c r="AI185" s="65"/>
      <c r="AJ185" s="65"/>
      <c r="AK185" s="65"/>
      <c r="AL185" s="65"/>
      <c r="AM185" s="65"/>
      <c r="AN185" s="65"/>
      <c r="AO185" s="65"/>
      <c r="AP185" s="86" t="s">
        <v>58</v>
      </c>
      <c r="AQ185" s="86"/>
      <c r="AR185" s="86"/>
      <c r="AS185" s="87"/>
      <c r="AT185" s="83"/>
      <c r="AU185" s="83"/>
      <c r="AV185" s="83"/>
      <c r="AW185" s="83"/>
      <c r="AX185" s="83"/>
      <c r="AY185" s="83"/>
      <c r="AZ185" s="83"/>
    </row>
    <row r="186" spans="23:52" ht="54.75" thickTop="1" thickBot="1" x14ac:dyDescent="0.85">
      <c r="W186" s="82"/>
      <c r="X186" s="83"/>
      <c r="Y186" s="83"/>
      <c r="Z186" s="83"/>
      <c r="AA186" s="83"/>
      <c r="AB186" s="83"/>
      <c r="AC186" s="83"/>
      <c r="AD186" s="84"/>
      <c r="AE186" s="85" t="s">
        <v>59</v>
      </c>
      <c r="AG186" s="65"/>
      <c r="AH186" s="65"/>
      <c r="AI186" s="65"/>
      <c r="AJ186" s="65"/>
      <c r="AK186" s="65"/>
      <c r="AL186" s="65"/>
      <c r="AM186" s="65"/>
      <c r="AN186" s="65"/>
      <c r="AO186" s="65"/>
      <c r="AP186" s="86" t="s">
        <v>60</v>
      </c>
      <c r="AQ186" s="86"/>
      <c r="AR186" s="86"/>
      <c r="AS186" s="87"/>
      <c r="AT186" s="83"/>
      <c r="AU186" s="83"/>
      <c r="AV186" s="83"/>
      <c r="AW186" s="83"/>
      <c r="AX186" s="83"/>
      <c r="AY186" s="83"/>
      <c r="AZ186" s="83"/>
    </row>
    <row r="187" spans="23:52" ht="54.75" thickTop="1" thickBot="1" x14ac:dyDescent="0.85">
      <c r="W187" s="82"/>
      <c r="X187" s="83"/>
      <c r="Y187" s="83"/>
      <c r="Z187" s="83"/>
      <c r="AA187" s="83"/>
      <c r="AB187" s="83"/>
      <c r="AC187" s="83"/>
      <c r="AD187" s="84"/>
      <c r="AE187" s="85" t="s">
        <v>61</v>
      </c>
      <c r="AG187" s="65"/>
      <c r="AH187" s="65"/>
      <c r="AI187" s="65"/>
      <c r="AJ187" s="65"/>
      <c r="AK187" s="65"/>
      <c r="AL187" s="65"/>
      <c r="AM187" s="65"/>
      <c r="AN187" s="65"/>
      <c r="AO187" s="65"/>
      <c r="AP187" s="86" t="s">
        <v>62</v>
      </c>
      <c r="AQ187" s="86"/>
      <c r="AR187" s="86"/>
      <c r="AS187" s="87"/>
      <c r="AT187" s="83"/>
      <c r="AU187" s="83"/>
      <c r="AV187" s="83"/>
      <c r="AW187" s="83"/>
      <c r="AX187" s="83"/>
      <c r="AY187" s="83"/>
      <c r="AZ187" s="83"/>
    </row>
    <row r="188" spans="23:52" ht="54.75" thickTop="1" thickBot="1" x14ac:dyDescent="0.85">
      <c r="W188" s="82"/>
      <c r="X188" s="83"/>
      <c r="Y188" s="83"/>
      <c r="Z188" s="83"/>
      <c r="AA188" s="83"/>
      <c r="AB188" s="83"/>
      <c r="AC188" s="83"/>
      <c r="AD188" s="84"/>
      <c r="AE188" s="85" t="s">
        <v>63</v>
      </c>
      <c r="AG188" s="65"/>
      <c r="AH188" s="65"/>
      <c r="AI188" s="65"/>
      <c r="AJ188" s="65"/>
      <c r="AK188" s="65"/>
      <c r="AL188" s="65"/>
      <c r="AM188" s="65"/>
      <c r="AN188" s="65"/>
      <c r="AO188" s="65"/>
      <c r="AP188" s="86" t="s">
        <v>64</v>
      </c>
      <c r="AQ188" s="86"/>
      <c r="AR188" s="86"/>
      <c r="AS188" s="87"/>
      <c r="AT188" s="83"/>
      <c r="AU188" s="88" t="s">
        <v>65</v>
      </c>
      <c r="AV188" s="83"/>
      <c r="AW188" s="83"/>
      <c r="AX188" s="83"/>
      <c r="AY188" s="83"/>
      <c r="AZ188" s="83"/>
    </row>
    <row r="189" spans="23:52" ht="34.5" thickTop="1" x14ac:dyDescent="0.5">
      <c r="W189" s="65"/>
      <c r="X189" s="65"/>
      <c r="Y189" s="65"/>
      <c r="Z189" s="65"/>
      <c r="AA189" s="65"/>
      <c r="AB189" s="65"/>
      <c r="AC189" s="65"/>
      <c r="AD189" s="65"/>
      <c r="AE189" s="65"/>
      <c r="AF189" s="65"/>
      <c r="AG189" s="65"/>
      <c r="AH189" s="65"/>
      <c r="AI189" s="65"/>
      <c r="AJ189" s="65"/>
      <c r="AK189" s="65"/>
      <c r="AL189" s="65"/>
      <c r="AM189" s="65"/>
      <c r="AN189" s="65"/>
      <c r="AO189" s="65"/>
      <c r="AP189" s="65"/>
      <c r="AQ189" s="65"/>
      <c r="AR189" s="65"/>
      <c r="AS189" s="65"/>
      <c r="AT189" s="65"/>
      <c r="AU189" s="65"/>
      <c r="AV189" s="65"/>
      <c r="AW189" s="65"/>
      <c r="AX189" s="65"/>
      <c r="AY189" s="65"/>
      <c r="AZ189" s="65"/>
    </row>
    <row r="190" spans="23:52" ht="33.75" x14ac:dyDescent="0.5">
      <c r="W190" s="65"/>
      <c r="X190" s="65"/>
      <c r="Y190" s="65"/>
      <c r="Z190" s="65"/>
      <c r="AA190" s="65"/>
      <c r="AB190" s="65"/>
      <c r="AC190" s="65"/>
      <c r="AD190" s="65"/>
      <c r="AE190" s="65"/>
      <c r="AF190" s="65"/>
      <c r="AG190" s="65"/>
      <c r="AH190" s="65"/>
      <c r="AI190" s="65"/>
      <c r="AJ190" s="65"/>
      <c r="AK190" s="65"/>
      <c r="AL190" s="65"/>
      <c r="AM190" s="65"/>
      <c r="AN190" s="65"/>
      <c r="AO190" s="65"/>
      <c r="AP190" s="65"/>
      <c r="AQ190" s="65"/>
      <c r="AR190" s="65"/>
      <c r="AS190" s="65"/>
      <c r="AT190" s="65"/>
      <c r="AU190" s="65"/>
      <c r="AV190" s="65"/>
      <c r="AW190" s="65"/>
      <c r="AX190" s="65"/>
      <c r="AY190" s="65"/>
      <c r="AZ190" s="65"/>
    </row>
    <row r="212" spans="23:68" s="89" customFormat="1" x14ac:dyDescent="0.25">
      <c r="W212"/>
      <c r="X212"/>
      <c r="Y212"/>
      <c r="Z212"/>
      <c r="AA212"/>
      <c r="AB212"/>
      <c r="AC212"/>
      <c r="AD212"/>
    </row>
    <row r="213" spans="23:68" s="89" customFormat="1" x14ac:dyDescent="0.25">
      <c r="X213"/>
      <c r="Y213"/>
      <c r="Z213"/>
      <c r="AA213"/>
      <c r="AB213"/>
      <c r="AC213"/>
      <c r="AD213"/>
    </row>
    <row r="214" spans="23:68" s="89" customFormat="1" x14ac:dyDescent="0.25">
      <c r="X214"/>
      <c r="Y214"/>
      <c r="Z214"/>
      <c r="AA214"/>
      <c r="AB214"/>
      <c r="AC214"/>
      <c r="AD214"/>
    </row>
    <row r="215" spans="23:68" s="89" customFormat="1" x14ac:dyDescent="0.25">
      <c r="X215"/>
      <c r="Y215"/>
      <c r="Z215"/>
      <c r="AA215"/>
      <c r="AB215"/>
      <c r="AC215"/>
      <c r="AD215"/>
    </row>
    <row r="216" spans="23:68" s="89" customFormat="1" x14ac:dyDescent="0.25">
      <c r="X216"/>
      <c r="Y216"/>
      <c r="Z216"/>
      <c r="AA216"/>
      <c r="AB216"/>
      <c r="AC216"/>
      <c r="AD216"/>
      <c r="BH216"/>
      <c r="BI216"/>
      <c r="BJ216"/>
      <c r="BK216"/>
      <c r="BL216"/>
      <c r="BM216"/>
      <c r="BN216"/>
      <c r="BO216"/>
      <c r="BP216"/>
    </row>
    <row r="217" spans="23:68" s="89" customFormat="1" x14ac:dyDescent="0.25">
      <c r="X217"/>
      <c r="Y217"/>
      <c r="Z217"/>
      <c r="AA217"/>
      <c r="AB217"/>
      <c r="AC217"/>
      <c r="AD217"/>
      <c r="BH217"/>
      <c r="BI217"/>
      <c r="BJ217"/>
      <c r="BK217"/>
      <c r="BL217"/>
      <c r="BM217"/>
      <c r="BN217"/>
      <c r="BO217"/>
      <c r="BP217"/>
    </row>
    <row r="218" spans="23:68" ht="15.75" thickBot="1" x14ac:dyDescent="0.3"/>
    <row r="219" spans="23:68" ht="34.5" thickBot="1" x14ac:dyDescent="0.55000000000000004">
      <c r="AH219" s="90"/>
      <c r="AI219" s="91"/>
      <c r="AJ219" s="91"/>
      <c r="AK219" s="91"/>
      <c r="AL219" s="91"/>
      <c r="AM219" s="91"/>
      <c r="AN219" s="91"/>
      <c r="AO219" s="92"/>
    </row>
    <row r="226" spans="14:89" x14ac:dyDescent="0.25">
      <c r="N226" t="s">
        <v>66</v>
      </c>
      <c r="CJ226" t="s">
        <v>66</v>
      </c>
      <c r="CK226" s="93">
        <f>COUNTIFS(U1:U35,#REF!)</f>
        <v>0</v>
      </c>
    </row>
  </sheetData>
  <mergeCells count="2">
    <mergeCell ref="T110:BN110"/>
    <mergeCell ref="AL34:BO50"/>
  </mergeCells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DE5F89-665E-4D55-A7D2-3B381A27372C}">
  <sheetPr>
    <tabColor rgb="FFFFFF00"/>
  </sheetPr>
  <dimension ref="A1:CQ226"/>
  <sheetViews>
    <sheetView showGridLines="0" topLeftCell="A32" zoomScale="25" zoomScaleNormal="25" workbookViewId="0">
      <selection activeCell="BA63" sqref="BA63"/>
    </sheetView>
  </sheetViews>
  <sheetFormatPr defaultRowHeight="15" x14ac:dyDescent="0.25"/>
  <cols>
    <col min="13" max="13" width="9.140625" customWidth="1"/>
    <col min="23" max="23" width="12.85546875" customWidth="1"/>
    <col min="27" max="27" width="12.140625" bestFit="1" customWidth="1"/>
    <col min="28" max="30" width="10.85546875" bestFit="1" customWidth="1"/>
    <col min="31" max="31" width="11.140625" bestFit="1" customWidth="1"/>
    <col min="35" max="35" width="11.85546875" bestFit="1" customWidth="1"/>
    <col min="36" max="36" width="11.5703125" customWidth="1"/>
    <col min="37" max="37" width="21.28515625" bestFit="1" customWidth="1"/>
    <col min="38" max="38" width="23.140625" customWidth="1"/>
    <col min="39" max="40" width="19" bestFit="1" customWidth="1"/>
    <col min="41" max="41" width="18" bestFit="1" customWidth="1"/>
    <col min="42" max="42" width="6" customWidth="1"/>
    <col min="43" max="43" width="15" bestFit="1" customWidth="1"/>
    <col min="95" max="95" width="60.5703125" bestFit="1" customWidth="1"/>
  </cols>
  <sheetData>
    <row r="1" spans="1:1" x14ac:dyDescent="0.25">
      <c r="A1" s="58"/>
    </row>
    <row r="19" spans="20:66" x14ac:dyDescent="0.25">
      <c r="T19" s="59"/>
      <c r="U19" s="59"/>
      <c r="V19" s="59"/>
      <c r="W19" s="59"/>
      <c r="X19" s="59"/>
      <c r="Y19" s="59"/>
      <c r="Z19" s="59"/>
      <c r="AA19" s="59"/>
      <c r="AB19" s="59"/>
      <c r="AC19" s="59"/>
      <c r="AD19" s="59"/>
      <c r="AE19" s="59"/>
      <c r="AF19" s="59"/>
      <c r="AG19" s="59"/>
      <c r="AH19" s="59"/>
      <c r="AI19" s="59"/>
      <c r="AJ19" s="59"/>
      <c r="AK19" s="59"/>
      <c r="AL19" s="59"/>
      <c r="AM19" s="59"/>
      <c r="AN19" s="59"/>
      <c r="AO19" s="59"/>
      <c r="AP19" s="59"/>
      <c r="AQ19" s="59"/>
      <c r="AR19" s="59"/>
      <c r="AS19" s="59"/>
      <c r="AT19" s="59"/>
      <c r="AU19" s="59"/>
      <c r="AV19" s="59"/>
      <c r="AW19" s="59"/>
      <c r="AX19" s="59"/>
      <c r="AY19" s="59"/>
      <c r="AZ19" s="59"/>
      <c r="BA19" s="59"/>
      <c r="BB19" s="59"/>
      <c r="BC19" s="59"/>
      <c r="BD19" s="59"/>
      <c r="BE19" s="59"/>
      <c r="BF19" s="59"/>
      <c r="BG19" s="59"/>
      <c r="BH19" s="59"/>
      <c r="BI19" s="59"/>
      <c r="BJ19" s="59"/>
      <c r="BK19" s="59"/>
      <c r="BL19" s="59"/>
      <c r="BM19" s="59"/>
      <c r="BN19" s="59"/>
    </row>
    <row r="20" spans="20:66" x14ac:dyDescent="0.25">
      <c r="T20" s="59"/>
      <c r="U20" s="59"/>
      <c r="V20" s="59"/>
      <c r="W20" s="59"/>
      <c r="X20" s="59"/>
      <c r="Y20" s="59"/>
      <c r="Z20" s="59"/>
      <c r="AA20" s="59"/>
      <c r="AB20" s="59"/>
      <c r="AC20" s="59"/>
      <c r="AD20" s="59"/>
      <c r="AE20" s="59"/>
      <c r="AF20" s="59"/>
      <c r="AG20" s="59"/>
      <c r="AH20" s="59"/>
      <c r="AI20" s="59"/>
      <c r="AJ20" s="59"/>
      <c r="AK20" s="59"/>
      <c r="AL20" s="59"/>
      <c r="AM20" s="59"/>
      <c r="AN20" s="59"/>
      <c r="AO20" s="59"/>
      <c r="AP20" s="59"/>
      <c r="AQ20" s="59"/>
      <c r="AR20" s="59"/>
      <c r="AS20" s="59"/>
      <c r="AT20" s="59"/>
      <c r="AU20" s="59"/>
      <c r="AV20" s="59"/>
      <c r="AW20" s="59"/>
      <c r="AX20" s="59"/>
      <c r="AY20" s="59"/>
      <c r="AZ20" s="59"/>
      <c r="BA20" s="59"/>
      <c r="BB20" s="59"/>
      <c r="BC20" s="59"/>
      <c r="BD20" s="59"/>
      <c r="BE20" s="59"/>
      <c r="BF20" s="59"/>
      <c r="BG20" s="59"/>
      <c r="BH20" s="59"/>
      <c r="BI20" s="59"/>
      <c r="BJ20" s="59"/>
      <c r="BK20" s="59"/>
      <c r="BL20" s="59"/>
      <c r="BM20" s="59"/>
      <c r="BN20" s="59"/>
    </row>
    <row r="21" spans="20:66" x14ac:dyDescent="0.25">
      <c r="T21" s="59"/>
      <c r="U21" s="59"/>
      <c r="V21" s="59"/>
      <c r="W21" s="59"/>
      <c r="X21" s="59"/>
      <c r="Y21" s="59"/>
      <c r="Z21" s="59"/>
      <c r="AA21" s="59"/>
      <c r="AB21" s="59"/>
      <c r="AC21" s="59"/>
      <c r="AD21" s="59"/>
      <c r="AE21" s="59"/>
      <c r="AF21" s="59"/>
      <c r="AG21" s="59"/>
      <c r="AH21" s="59"/>
      <c r="AI21" s="59"/>
      <c r="AJ21" s="59"/>
      <c r="AK21" s="59"/>
      <c r="AL21" s="59"/>
      <c r="AM21" s="59"/>
      <c r="AN21" s="59"/>
      <c r="AO21" s="59"/>
      <c r="AP21" s="59"/>
      <c r="AQ21" s="59"/>
      <c r="AR21" s="59"/>
      <c r="AS21" s="59"/>
      <c r="AT21" s="59"/>
      <c r="AU21" s="59"/>
      <c r="AV21" s="59"/>
      <c r="AW21" s="59"/>
      <c r="AX21" s="59"/>
      <c r="AY21" s="59"/>
      <c r="AZ21" s="59"/>
      <c r="BA21" s="59"/>
      <c r="BB21" s="59"/>
      <c r="BC21" s="59"/>
      <c r="BD21" s="59"/>
      <c r="BE21" s="59"/>
      <c r="BF21" s="59"/>
      <c r="BG21" s="59"/>
      <c r="BH21" s="59"/>
      <c r="BI21" s="59"/>
      <c r="BJ21" s="59"/>
      <c r="BK21" s="59"/>
      <c r="BL21" s="59"/>
      <c r="BM21" s="59"/>
      <c r="BN21" s="59"/>
    </row>
    <row r="22" spans="20:66" x14ac:dyDescent="0.25">
      <c r="T22" s="59"/>
      <c r="U22" s="59"/>
      <c r="V22" s="59"/>
      <c r="W22" s="59"/>
      <c r="X22" s="59"/>
      <c r="Y22" s="59"/>
      <c r="Z22" s="59"/>
      <c r="AA22" s="59"/>
      <c r="AB22" s="59"/>
      <c r="AC22" s="59"/>
      <c r="AD22" s="59"/>
      <c r="AE22" s="59"/>
      <c r="AF22" s="59"/>
      <c r="AG22" s="59"/>
      <c r="AH22" s="59"/>
      <c r="AI22" s="59"/>
      <c r="AJ22" s="59"/>
      <c r="AK22" s="59"/>
      <c r="AL22" s="59"/>
      <c r="AM22" s="59"/>
      <c r="AN22" s="59"/>
      <c r="AO22" s="59"/>
      <c r="AP22" s="59"/>
      <c r="AQ22" s="59"/>
      <c r="AR22" s="59"/>
      <c r="AS22" s="59"/>
      <c r="AT22" s="59"/>
      <c r="AU22" s="59"/>
      <c r="AV22" s="59"/>
      <c r="AW22" s="59"/>
      <c r="AX22" s="59"/>
      <c r="AY22" s="59"/>
      <c r="AZ22" s="59"/>
      <c r="BA22" s="59"/>
      <c r="BB22" s="59"/>
      <c r="BC22" s="59"/>
      <c r="BD22" s="59"/>
      <c r="BE22" s="59"/>
      <c r="BF22" s="59"/>
      <c r="BG22" s="59"/>
      <c r="BH22" s="59"/>
      <c r="BI22" s="59"/>
      <c r="BJ22" s="59"/>
      <c r="BK22" s="59"/>
      <c r="BL22" s="59"/>
      <c r="BM22" s="59"/>
      <c r="BN22" s="59"/>
    </row>
    <row r="23" spans="20:66" x14ac:dyDescent="0.25">
      <c r="T23" s="59"/>
      <c r="U23" s="59"/>
      <c r="V23" s="59"/>
      <c r="W23" s="59"/>
      <c r="X23" s="59"/>
      <c r="Y23" s="59"/>
      <c r="Z23" s="59"/>
      <c r="AA23" s="59"/>
      <c r="AB23" s="59"/>
      <c r="AC23" s="59"/>
      <c r="AD23" s="59"/>
      <c r="AE23" s="59"/>
      <c r="AF23" s="59"/>
      <c r="AG23" s="59"/>
      <c r="AH23" s="59"/>
      <c r="AI23" s="59"/>
      <c r="AJ23" s="59"/>
      <c r="AK23" s="59"/>
      <c r="AL23" s="59"/>
      <c r="AM23" s="59"/>
      <c r="AN23" s="59"/>
      <c r="AO23" s="59"/>
      <c r="AP23" s="59"/>
      <c r="AQ23" s="59"/>
      <c r="AR23" s="59"/>
      <c r="AS23" s="59"/>
      <c r="AT23" s="59"/>
      <c r="AU23" s="59"/>
      <c r="AV23" s="59"/>
      <c r="AW23" s="59"/>
      <c r="AX23" s="59"/>
      <c r="AY23" s="59"/>
      <c r="AZ23" s="59"/>
      <c r="BA23" s="59"/>
      <c r="BB23" s="59"/>
      <c r="BC23" s="59"/>
      <c r="BD23" s="59"/>
      <c r="BE23" s="59"/>
      <c r="BF23" s="59"/>
      <c r="BG23" s="59"/>
      <c r="BH23" s="59"/>
      <c r="BI23" s="59"/>
      <c r="BJ23" s="59"/>
      <c r="BK23" s="59"/>
      <c r="BL23" s="59"/>
      <c r="BM23" s="59"/>
      <c r="BN23" s="59"/>
    </row>
    <row r="24" spans="20:66" x14ac:dyDescent="0.25">
      <c r="T24" s="59"/>
      <c r="U24" s="59"/>
      <c r="V24" s="59"/>
      <c r="W24" s="59"/>
      <c r="X24" s="59"/>
      <c r="Y24" s="59"/>
      <c r="Z24" s="59"/>
      <c r="AA24" s="59"/>
      <c r="AB24" s="59"/>
      <c r="AC24" s="59"/>
      <c r="AD24" s="59"/>
      <c r="AE24" s="59"/>
      <c r="AF24" s="59"/>
      <c r="AG24" s="59"/>
      <c r="AH24" s="59"/>
      <c r="AI24" s="59"/>
      <c r="AJ24" s="59"/>
      <c r="AK24" s="59"/>
      <c r="AL24" s="59"/>
      <c r="AM24" s="59"/>
      <c r="AN24" s="59"/>
      <c r="AO24" s="59"/>
      <c r="AP24" s="59"/>
      <c r="AQ24" s="59"/>
      <c r="AR24" s="59"/>
      <c r="AS24" s="59"/>
      <c r="AT24" s="59"/>
      <c r="AU24" s="59"/>
      <c r="AV24" s="59"/>
      <c r="AW24" s="59"/>
      <c r="AX24" s="59"/>
      <c r="AY24" s="59"/>
      <c r="AZ24" s="59"/>
      <c r="BA24" s="59"/>
      <c r="BB24" s="59"/>
      <c r="BC24" s="59"/>
      <c r="BD24" s="59"/>
      <c r="BE24" s="59"/>
      <c r="BF24" s="59"/>
      <c r="BG24" s="59"/>
      <c r="BH24" s="59"/>
      <c r="BI24" s="59"/>
      <c r="BJ24" s="59"/>
      <c r="BK24" s="59"/>
      <c r="BL24" s="59"/>
      <c r="BM24" s="59"/>
      <c r="BN24" s="59"/>
    </row>
    <row r="25" spans="20:66" x14ac:dyDescent="0.25">
      <c r="T25" s="59"/>
      <c r="U25" s="59"/>
      <c r="V25" s="59"/>
      <c r="W25" s="59"/>
      <c r="X25" s="59"/>
      <c r="Y25" s="59"/>
      <c r="Z25" s="59"/>
      <c r="AA25" s="59"/>
      <c r="AB25" s="59"/>
      <c r="AC25" s="59"/>
      <c r="AD25" s="59"/>
      <c r="AE25" s="59"/>
      <c r="AF25" s="59"/>
      <c r="AG25" s="59"/>
      <c r="AH25" s="59"/>
      <c r="AI25" s="59"/>
      <c r="AJ25" s="59"/>
      <c r="AK25" s="59"/>
      <c r="AL25" s="59"/>
      <c r="AM25" s="59"/>
      <c r="AN25" s="59"/>
      <c r="AO25" s="59"/>
      <c r="AP25" s="59"/>
      <c r="AQ25" s="59"/>
      <c r="AR25" s="59"/>
      <c r="AS25" s="59"/>
      <c r="AT25" s="59"/>
      <c r="AU25" s="59"/>
      <c r="AV25" s="59"/>
      <c r="AW25" s="59"/>
      <c r="AX25" s="59"/>
      <c r="AY25" s="59"/>
      <c r="AZ25" s="59"/>
      <c r="BA25" s="59"/>
      <c r="BB25" s="59"/>
      <c r="BC25" s="59"/>
      <c r="BD25" s="59"/>
      <c r="BE25" s="59"/>
      <c r="BF25" s="59"/>
      <c r="BG25" s="59"/>
      <c r="BH25" s="59"/>
      <c r="BI25" s="59"/>
      <c r="BJ25" s="59"/>
      <c r="BK25" s="59"/>
      <c r="BL25" s="59"/>
      <c r="BM25" s="59"/>
      <c r="BN25" s="59"/>
    </row>
    <row r="26" spans="20:66" x14ac:dyDescent="0.25">
      <c r="T26" s="59"/>
      <c r="U26" s="59"/>
      <c r="V26" s="59"/>
      <c r="W26" s="59"/>
      <c r="X26" s="59"/>
      <c r="Y26" s="59"/>
      <c r="Z26" s="59"/>
      <c r="AA26" s="59"/>
      <c r="AB26" s="59"/>
      <c r="AC26" s="59"/>
      <c r="AD26" s="59"/>
      <c r="AE26" s="59"/>
      <c r="AF26" s="59"/>
      <c r="AG26" s="59"/>
      <c r="AH26" s="59"/>
      <c r="AI26" s="59"/>
      <c r="AJ26" s="59"/>
      <c r="AK26" s="59"/>
      <c r="AL26" s="59"/>
      <c r="AM26" s="59"/>
      <c r="AN26" s="59"/>
      <c r="AO26" s="59"/>
      <c r="AP26" s="59"/>
      <c r="AQ26" s="59"/>
      <c r="AR26" s="59"/>
      <c r="AS26" s="59"/>
      <c r="AT26" s="59"/>
      <c r="AU26" s="59"/>
      <c r="AV26" s="59"/>
      <c r="AW26" s="59"/>
      <c r="AX26" s="59"/>
      <c r="AY26" s="59"/>
      <c r="AZ26" s="59"/>
      <c r="BA26" s="59"/>
      <c r="BB26" s="59"/>
      <c r="BC26" s="59"/>
      <c r="BD26" s="59"/>
      <c r="BE26" s="59"/>
      <c r="BF26" s="59"/>
      <c r="BG26" s="59"/>
      <c r="BH26" s="59"/>
      <c r="BI26" s="59"/>
      <c r="BJ26" s="59"/>
      <c r="BK26" s="59"/>
      <c r="BL26" s="59"/>
      <c r="BM26" s="59"/>
      <c r="BN26" s="59"/>
    </row>
    <row r="27" spans="20:66" x14ac:dyDescent="0.25">
      <c r="T27" s="59"/>
      <c r="U27" s="59"/>
      <c r="V27" s="59"/>
      <c r="W27" s="59"/>
      <c r="X27" s="59"/>
      <c r="Y27" s="59"/>
      <c r="Z27" s="59"/>
      <c r="AA27" s="59"/>
      <c r="AB27" s="59"/>
      <c r="AC27" s="59"/>
      <c r="AD27" s="59"/>
      <c r="AE27" s="59"/>
      <c r="AF27" s="59"/>
      <c r="AG27" s="59"/>
      <c r="AH27" s="59"/>
      <c r="AI27" s="59"/>
      <c r="AJ27" s="59"/>
      <c r="AK27" s="59"/>
      <c r="AL27" s="59"/>
      <c r="AM27" s="59"/>
      <c r="AN27" s="59"/>
      <c r="AO27" s="59"/>
      <c r="AP27" s="59"/>
      <c r="AQ27" s="59"/>
      <c r="AR27" s="59"/>
      <c r="AS27" s="59"/>
      <c r="AT27" s="59"/>
      <c r="AU27" s="59"/>
      <c r="AV27" s="59"/>
      <c r="AW27" s="59"/>
      <c r="AX27" s="59"/>
      <c r="AY27" s="59"/>
      <c r="AZ27" s="59"/>
      <c r="BA27" s="59"/>
      <c r="BB27" s="59"/>
      <c r="BC27" s="59"/>
      <c r="BD27" s="59"/>
      <c r="BE27" s="59"/>
      <c r="BF27" s="59"/>
      <c r="BG27" s="59"/>
      <c r="BH27" s="59"/>
      <c r="BI27" s="59"/>
      <c r="BJ27" s="59"/>
      <c r="BK27" s="59"/>
      <c r="BL27" s="59"/>
      <c r="BM27" s="59"/>
      <c r="BN27" s="59"/>
    </row>
    <row r="28" spans="20:66" x14ac:dyDescent="0.25">
      <c r="T28" s="59"/>
      <c r="U28" s="59"/>
      <c r="V28" s="59"/>
      <c r="W28" s="59"/>
      <c r="X28" s="59"/>
      <c r="Y28" s="59"/>
      <c r="Z28" s="59"/>
      <c r="AA28" s="59"/>
      <c r="AB28" s="59"/>
      <c r="AC28" s="59"/>
      <c r="AD28" s="59"/>
      <c r="AE28" s="59"/>
      <c r="AF28" s="59"/>
      <c r="AG28" s="59"/>
      <c r="AH28" s="59"/>
      <c r="AI28" s="59"/>
      <c r="AJ28" s="59"/>
      <c r="AK28" s="59"/>
      <c r="AL28" s="59"/>
      <c r="AM28" s="59"/>
      <c r="AN28" s="59"/>
      <c r="AO28" s="59"/>
      <c r="AP28" s="59"/>
      <c r="AQ28" s="59"/>
      <c r="AR28" s="59"/>
      <c r="AS28" s="59"/>
      <c r="AT28" s="59"/>
      <c r="AU28" s="59"/>
      <c r="AV28" s="59"/>
      <c r="AW28" s="59"/>
      <c r="AX28" s="59"/>
      <c r="AY28" s="59"/>
      <c r="AZ28" s="59"/>
      <c r="BA28" s="59"/>
      <c r="BB28" s="59"/>
      <c r="BC28" s="59"/>
      <c r="BD28" s="59"/>
      <c r="BE28" s="59"/>
      <c r="BF28" s="59"/>
      <c r="BG28" s="59"/>
      <c r="BH28" s="59"/>
      <c r="BI28" s="59"/>
      <c r="BJ28" s="59"/>
      <c r="BK28" s="59"/>
      <c r="BL28" s="59"/>
      <c r="BM28" s="59"/>
      <c r="BN28" s="59"/>
    </row>
    <row r="29" spans="20:66" x14ac:dyDescent="0.25">
      <c r="T29" s="59"/>
      <c r="U29" s="59"/>
      <c r="V29" s="59"/>
      <c r="W29" s="59"/>
      <c r="X29" s="59"/>
      <c r="Y29" s="59"/>
      <c r="Z29" s="59"/>
      <c r="AA29" s="59"/>
      <c r="AB29" s="59"/>
      <c r="AC29" s="59"/>
      <c r="AD29" s="59"/>
      <c r="AE29" s="59"/>
      <c r="AF29" s="59"/>
      <c r="AG29" s="59"/>
      <c r="AH29" s="59"/>
      <c r="AI29" s="59"/>
      <c r="AJ29" s="59"/>
      <c r="AK29" s="59"/>
      <c r="AL29" s="59"/>
      <c r="AM29" s="59"/>
      <c r="AN29" s="59"/>
      <c r="AO29" s="59"/>
      <c r="AP29" s="59"/>
      <c r="AQ29" s="59"/>
      <c r="AR29" s="59"/>
      <c r="AS29" s="59"/>
      <c r="AT29" s="59"/>
      <c r="AU29" s="59"/>
      <c r="AV29" s="59"/>
      <c r="AW29" s="59"/>
      <c r="AX29" s="59"/>
      <c r="AY29" s="59"/>
      <c r="AZ29" s="59"/>
      <c r="BA29" s="59"/>
      <c r="BB29" s="59"/>
      <c r="BC29" s="59"/>
      <c r="BD29" s="59"/>
      <c r="BE29" s="59"/>
      <c r="BF29" s="59"/>
      <c r="BG29" s="59"/>
      <c r="BH29" s="59"/>
      <c r="BI29" s="59"/>
      <c r="BJ29" s="59"/>
      <c r="BK29" s="59"/>
      <c r="BL29" s="59"/>
      <c r="BM29" s="59"/>
      <c r="BN29" s="59"/>
    </row>
    <row r="30" spans="20:66" x14ac:dyDescent="0.25">
      <c r="T30" s="59"/>
      <c r="U30" s="59"/>
      <c r="V30" s="59"/>
      <c r="W30" s="59"/>
      <c r="X30" s="59"/>
      <c r="Y30" s="59"/>
      <c r="Z30" s="59"/>
      <c r="AA30" s="59"/>
      <c r="AB30" s="59"/>
      <c r="AC30" s="59"/>
      <c r="AD30" s="59"/>
      <c r="AE30" s="59"/>
      <c r="AF30" s="59"/>
      <c r="AG30" s="59"/>
      <c r="AH30" s="59"/>
      <c r="AI30" s="59"/>
      <c r="AJ30" s="59"/>
      <c r="AK30" s="59"/>
      <c r="AL30" s="59"/>
      <c r="AM30" s="59"/>
      <c r="AN30" s="59"/>
      <c r="AO30" s="59"/>
      <c r="AP30" s="59"/>
      <c r="AQ30" s="59"/>
      <c r="AR30" s="59"/>
      <c r="AS30" s="59"/>
      <c r="AT30" s="59"/>
      <c r="AU30" s="59"/>
      <c r="AV30" s="59"/>
      <c r="AW30" s="59"/>
      <c r="AX30" s="59"/>
      <c r="AY30" s="59"/>
      <c r="AZ30" s="59"/>
      <c r="BA30" s="59"/>
      <c r="BB30" s="59"/>
      <c r="BC30" s="59"/>
      <c r="BD30" s="59"/>
      <c r="BE30" s="59"/>
      <c r="BF30" s="59"/>
      <c r="BG30" s="59"/>
      <c r="BH30" s="59"/>
      <c r="BI30" s="59"/>
      <c r="BJ30" s="59"/>
      <c r="BK30" s="59"/>
      <c r="BL30" s="59"/>
      <c r="BM30" s="59"/>
      <c r="BN30" s="59"/>
    </row>
    <row r="31" spans="20:66" ht="29.25" customHeight="1" x14ac:dyDescent="0.25">
      <c r="T31" s="59"/>
      <c r="U31" s="59"/>
      <c r="V31" s="59"/>
      <c r="W31" s="59"/>
      <c r="X31" s="59"/>
      <c r="Y31" s="59"/>
      <c r="Z31" s="59"/>
      <c r="AA31" s="59"/>
      <c r="AB31" s="59"/>
      <c r="AC31" s="59"/>
      <c r="AD31" s="59"/>
      <c r="AE31" s="59"/>
      <c r="AF31" s="59"/>
      <c r="AG31" s="59"/>
      <c r="AH31" s="59"/>
      <c r="AI31" s="59"/>
      <c r="AJ31" s="59"/>
      <c r="AK31" s="59"/>
      <c r="AL31" s="59"/>
      <c r="AM31" s="59"/>
      <c r="AN31" s="59"/>
      <c r="AO31" s="59"/>
      <c r="AP31" s="59"/>
      <c r="AQ31" s="59"/>
      <c r="AR31" s="59"/>
      <c r="AS31" s="59"/>
      <c r="AT31" s="59"/>
      <c r="AU31" s="59"/>
      <c r="AV31" s="59"/>
      <c r="AW31" s="59"/>
      <c r="AX31" s="59"/>
      <c r="AY31" s="59"/>
      <c r="AZ31" s="59"/>
      <c r="BA31" s="59"/>
      <c r="BB31" s="59"/>
      <c r="BC31" s="59"/>
      <c r="BD31" s="59"/>
      <c r="BE31" s="59"/>
      <c r="BF31" s="59"/>
      <c r="BG31" s="59"/>
      <c r="BH31" s="59"/>
      <c r="BI31" s="59"/>
      <c r="BJ31" s="59"/>
      <c r="BK31" s="59"/>
      <c r="BL31" s="59"/>
      <c r="BM31" s="59"/>
      <c r="BN31" s="59"/>
    </row>
    <row r="32" spans="20:66" ht="153" x14ac:dyDescent="2.2000000000000002">
      <c r="T32" s="59"/>
      <c r="U32" s="60"/>
      <c r="V32" s="59"/>
      <c r="W32" s="59"/>
      <c r="X32" s="59"/>
      <c r="Y32" s="59"/>
      <c r="Z32" s="59"/>
      <c r="AA32" s="59"/>
      <c r="AB32" s="59"/>
      <c r="AC32" s="59"/>
      <c r="AD32" s="59"/>
      <c r="AE32" s="59"/>
      <c r="AF32" s="59"/>
      <c r="AG32" s="59"/>
      <c r="AH32" s="59"/>
      <c r="AI32" s="59"/>
      <c r="AJ32" s="59"/>
      <c r="AK32" s="59"/>
      <c r="AL32" s="59" t="s">
        <v>49</v>
      </c>
      <c r="AM32" s="59"/>
      <c r="AN32" s="59"/>
      <c r="AO32" s="59"/>
      <c r="AP32" s="59"/>
      <c r="AQ32" s="59"/>
      <c r="AR32" s="59"/>
      <c r="AS32" s="59"/>
      <c r="AT32" s="59"/>
      <c r="AU32" s="59"/>
      <c r="AV32" s="59"/>
      <c r="AW32" s="59"/>
      <c r="AX32" s="59"/>
      <c r="AY32" s="59"/>
      <c r="AZ32" s="59"/>
      <c r="BA32" s="59"/>
      <c r="BB32" s="59"/>
      <c r="BC32" s="59"/>
      <c r="BD32" s="59"/>
      <c r="BE32" s="59"/>
      <c r="BF32" s="59"/>
      <c r="BG32" s="59"/>
      <c r="BH32" s="59"/>
      <c r="BI32" s="59"/>
      <c r="BJ32" s="59"/>
      <c r="BK32" s="59"/>
      <c r="BL32" s="59"/>
      <c r="BM32" s="59"/>
      <c r="BN32" s="59"/>
    </row>
    <row r="33" spans="1:94" ht="153.75" thickBot="1" x14ac:dyDescent="2.25">
      <c r="T33" s="59"/>
      <c r="U33" s="60"/>
      <c r="V33" s="59"/>
      <c r="W33" s="59"/>
      <c r="X33" s="59"/>
      <c r="Y33" s="59"/>
      <c r="Z33" s="59"/>
      <c r="AA33" s="59"/>
      <c r="AB33" s="59"/>
      <c r="AC33" s="59"/>
      <c r="AD33" s="59"/>
      <c r="AE33" s="59"/>
      <c r="AF33" s="59"/>
      <c r="AG33" s="59"/>
      <c r="AH33" s="59"/>
      <c r="AI33" s="59"/>
      <c r="AJ33" s="59"/>
      <c r="AK33" s="59"/>
      <c r="AL33" s="59"/>
      <c r="AM33" s="59"/>
      <c r="AN33" s="59"/>
      <c r="AO33" s="59"/>
      <c r="AP33" s="59"/>
      <c r="AQ33" s="59"/>
      <c r="AR33" s="59"/>
      <c r="AS33" s="59"/>
      <c r="AT33" s="59"/>
      <c r="AU33" s="59"/>
      <c r="AV33" s="59"/>
      <c r="AW33" s="59"/>
      <c r="AX33" s="59"/>
      <c r="AY33" s="59"/>
      <c r="AZ33" s="59"/>
      <c r="BA33" s="59"/>
      <c r="BB33" s="59"/>
      <c r="BC33" s="59"/>
      <c r="BD33" s="59"/>
      <c r="BE33" s="59"/>
      <c r="BF33" s="59"/>
      <c r="BG33" s="59"/>
      <c r="BH33" s="59"/>
      <c r="BI33" s="59"/>
      <c r="BJ33" s="59"/>
      <c r="BK33" s="59"/>
      <c r="BL33" s="59"/>
      <c r="BM33" s="59"/>
      <c r="BN33" s="59"/>
    </row>
    <row r="34" spans="1:94" ht="159.75" customHeight="1" x14ac:dyDescent="0.25">
      <c r="S34" s="105" t="s">
        <v>68</v>
      </c>
      <c r="T34" s="106"/>
      <c r="U34" s="106"/>
      <c r="V34" s="106"/>
      <c r="W34" s="106"/>
      <c r="X34" s="106"/>
      <c r="Y34" s="106"/>
      <c r="Z34" s="106"/>
      <c r="AA34" s="106"/>
      <c r="AB34" s="106"/>
      <c r="AC34" s="106"/>
      <c r="AD34" s="106"/>
      <c r="AE34" s="106"/>
      <c r="AF34" s="106"/>
      <c r="AG34" s="106"/>
      <c r="AH34" s="106"/>
      <c r="AI34" s="106"/>
      <c r="AJ34" s="106"/>
      <c r="AK34" s="106"/>
      <c r="AL34" s="156" t="s">
        <v>71</v>
      </c>
      <c r="AM34" s="156"/>
      <c r="AN34" s="156"/>
      <c r="AO34" s="156"/>
      <c r="AP34" s="156"/>
      <c r="AQ34" s="156"/>
      <c r="AR34" s="156"/>
      <c r="AS34" s="156"/>
      <c r="AT34" s="156"/>
      <c r="AU34" s="156"/>
      <c r="AV34" s="156"/>
      <c r="AW34" s="156"/>
      <c r="AX34" s="156"/>
      <c r="AY34" s="156"/>
      <c r="AZ34" s="156"/>
      <c r="BA34" s="156"/>
      <c r="BB34" s="156"/>
      <c r="BC34" s="156"/>
      <c r="BD34" s="156"/>
      <c r="BE34" s="156"/>
      <c r="BF34" s="156"/>
      <c r="BG34" s="156"/>
      <c r="BH34" s="156"/>
      <c r="BI34" s="156"/>
      <c r="BJ34" s="156"/>
      <c r="BK34" s="156"/>
      <c r="BL34" s="156"/>
      <c r="BM34" s="156"/>
      <c r="BN34" s="156"/>
      <c r="BO34" s="157"/>
    </row>
    <row r="35" spans="1:94" ht="298.5" customHeight="1" x14ac:dyDescent="0.25">
      <c r="S35" s="107"/>
      <c r="T35" s="108"/>
      <c r="U35" s="108"/>
      <c r="V35" s="108"/>
      <c r="W35" s="108"/>
      <c r="X35" s="108"/>
      <c r="Y35" s="108"/>
      <c r="Z35" s="108"/>
      <c r="AA35" s="108"/>
      <c r="AB35" s="108"/>
      <c r="AC35" s="108"/>
      <c r="AD35" s="108"/>
      <c r="AE35" s="108"/>
      <c r="AF35" s="108"/>
      <c r="AG35" s="108"/>
      <c r="AH35" s="108"/>
      <c r="AI35" s="108"/>
      <c r="AJ35" s="108"/>
      <c r="AK35" s="108"/>
      <c r="AL35" s="158"/>
      <c r="AM35" s="158"/>
      <c r="AN35" s="158"/>
      <c r="AO35" s="158"/>
      <c r="AP35" s="158"/>
      <c r="AQ35" s="158"/>
      <c r="AR35" s="158"/>
      <c r="AS35" s="158"/>
      <c r="AT35" s="158"/>
      <c r="AU35" s="158"/>
      <c r="AV35" s="158"/>
      <c r="AW35" s="158"/>
      <c r="AX35" s="158"/>
      <c r="AY35" s="158"/>
      <c r="AZ35" s="158"/>
      <c r="BA35" s="158"/>
      <c r="BB35" s="158"/>
      <c r="BC35" s="158"/>
      <c r="BD35" s="158"/>
      <c r="BE35" s="158"/>
      <c r="BF35" s="158"/>
      <c r="BG35" s="158"/>
      <c r="BH35" s="158"/>
      <c r="BI35" s="158"/>
      <c r="BJ35" s="158"/>
      <c r="BK35" s="158"/>
      <c r="BL35" s="158"/>
      <c r="BM35" s="158"/>
      <c r="BN35" s="158"/>
      <c r="BO35" s="159"/>
      <c r="BU35">
        <v>3</v>
      </c>
    </row>
    <row r="36" spans="1:94" ht="182.25" customHeight="1" x14ac:dyDescent="0.25">
      <c r="S36" s="107"/>
      <c r="T36" s="108"/>
      <c r="U36" s="108"/>
      <c r="V36" s="108"/>
      <c r="W36" s="108"/>
      <c r="X36" s="108"/>
      <c r="Y36" s="108"/>
      <c r="Z36" s="108"/>
      <c r="AA36" s="108"/>
      <c r="AB36" s="108"/>
      <c r="AC36" s="108"/>
      <c r="AD36" s="108"/>
      <c r="AE36" s="108"/>
      <c r="AF36" s="108"/>
      <c r="AG36" s="108"/>
      <c r="AH36" s="108"/>
      <c r="AI36" s="108"/>
      <c r="AJ36" s="108"/>
      <c r="AK36" s="108"/>
      <c r="AL36" s="158"/>
      <c r="AM36" s="158"/>
      <c r="AN36" s="158"/>
      <c r="AO36" s="158"/>
      <c r="AP36" s="158"/>
      <c r="AQ36" s="158"/>
      <c r="AR36" s="158"/>
      <c r="AS36" s="158"/>
      <c r="AT36" s="158"/>
      <c r="AU36" s="158"/>
      <c r="AV36" s="158"/>
      <c r="AW36" s="158"/>
      <c r="AX36" s="158"/>
      <c r="AY36" s="158"/>
      <c r="AZ36" s="158"/>
      <c r="BA36" s="158"/>
      <c r="BB36" s="158"/>
      <c r="BC36" s="158"/>
      <c r="BD36" s="158"/>
      <c r="BE36" s="158"/>
      <c r="BF36" s="158"/>
      <c r="BG36" s="158"/>
      <c r="BH36" s="158"/>
      <c r="BI36" s="158"/>
      <c r="BJ36" s="158"/>
      <c r="BK36" s="158"/>
      <c r="BL36" s="158"/>
      <c r="BM36" s="158"/>
      <c r="BN36" s="158"/>
      <c r="BO36" s="159"/>
    </row>
    <row r="37" spans="1:94" ht="69" customHeight="1" x14ac:dyDescent="0.25">
      <c r="A37" s="61"/>
      <c r="B37" s="61"/>
      <c r="C37" s="61"/>
      <c r="D37" s="61"/>
      <c r="E37" s="61"/>
      <c r="F37" s="61"/>
      <c r="G37" s="61"/>
      <c r="H37" s="61"/>
      <c r="I37" s="61"/>
      <c r="J37" s="61"/>
      <c r="K37" s="61"/>
      <c r="L37" s="61"/>
      <c r="M37" s="61"/>
      <c r="N37" s="61"/>
      <c r="O37" s="61"/>
      <c r="P37" s="61"/>
      <c r="Q37" s="61"/>
      <c r="R37" s="61"/>
      <c r="S37" s="107"/>
      <c r="T37" s="108"/>
      <c r="U37" s="108"/>
      <c r="V37" s="108"/>
      <c r="W37" s="108"/>
      <c r="X37" s="108"/>
      <c r="Y37" s="108"/>
      <c r="Z37" s="108"/>
      <c r="AA37" s="108"/>
      <c r="AB37" s="108"/>
      <c r="AC37" s="108"/>
      <c r="AD37" s="108"/>
      <c r="AE37" s="108"/>
      <c r="AF37" s="108"/>
      <c r="AG37" s="108"/>
      <c r="AH37" s="108"/>
      <c r="AI37" s="108"/>
      <c r="AJ37" s="108"/>
      <c r="AK37" s="108"/>
      <c r="AL37" s="158"/>
      <c r="AM37" s="158"/>
      <c r="AN37" s="158"/>
      <c r="AO37" s="158"/>
      <c r="AP37" s="158"/>
      <c r="AQ37" s="158"/>
      <c r="AR37" s="158"/>
      <c r="AS37" s="158"/>
      <c r="AT37" s="158"/>
      <c r="AU37" s="158"/>
      <c r="AV37" s="158"/>
      <c r="AW37" s="158"/>
      <c r="AX37" s="158"/>
      <c r="AY37" s="158"/>
      <c r="AZ37" s="158"/>
      <c r="BA37" s="158"/>
      <c r="BB37" s="158"/>
      <c r="BC37" s="158"/>
      <c r="BD37" s="158"/>
      <c r="BE37" s="158"/>
      <c r="BF37" s="158"/>
      <c r="BG37" s="158"/>
      <c r="BH37" s="158"/>
      <c r="BI37" s="158"/>
      <c r="BJ37" s="158"/>
      <c r="BK37" s="158"/>
      <c r="BL37" s="158"/>
      <c r="BM37" s="158"/>
      <c r="BN37" s="158"/>
      <c r="BO37" s="159"/>
      <c r="CE37" s="61"/>
      <c r="CF37" s="61"/>
      <c r="CG37" s="61"/>
      <c r="CH37" s="61"/>
      <c r="CI37" s="61"/>
      <c r="CJ37" s="61"/>
      <c r="CK37" s="61"/>
      <c r="CL37" s="61"/>
      <c r="CM37" s="61"/>
      <c r="CN37" s="61"/>
      <c r="CO37" s="61"/>
      <c r="CP37" s="61"/>
    </row>
    <row r="38" spans="1:94" ht="23.25" customHeight="1" x14ac:dyDescent="0.25">
      <c r="A38" s="62"/>
      <c r="B38" s="62"/>
      <c r="C38" s="62"/>
      <c r="D38" s="62"/>
      <c r="E38" s="62"/>
      <c r="F38" s="62"/>
      <c r="G38" s="62"/>
      <c r="H38" s="62"/>
      <c r="I38" s="62"/>
      <c r="J38" s="62"/>
      <c r="K38" s="62"/>
      <c r="L38" s="62"/>
      <c r="M38" s="62"/>
      <c r="N38" s="62"/>
      <c r="O38" s="62"/>
      <c r="P38" s="62"/>
      <c r="Q38" s="62"/>
      <c r="R38" s="62"/>
      <c r="S38" s="107"/>
      <c r="T38" s="108"/>
      <c r="U38" s="108"/>
      <c r="V38" s="108"/>
      <c r="W38" s="108"/>
      <c r="X38" s="108"/>
      <c r="Y38" s="108"/>
      <c r="Z38" s="108"/>
      <c r="AA38" s="108"/>
      <c r="AB38" s="108"/>
      <c r="AC38" s="108"/>
      <c r="AD38" s="108"/>
      <c r="AE38" s="108"/>
      <c r="AF38" s="108"/>
      <c r="AG38" s="108"/>
      <c r="AH38" s="108"/>
      <c r="AI38" s="108"/>
      <c r="AJ38" s="108"/>
      <c r="AK38" s="108"/>
      <c r="AL38" s="158"/>
      <c r="AM38" s="158"/>
      <c r="AN38" s="158"/>
      <c r="AO38" s="158"/>
      <c r="AP38" s="158"/>
      <c r="AQ38" s="158"/>
      <c r="AR38" s="158"/>
      <c r="AS38" s="158"/>
      <c r="AT38" s="158"/>
      <c r="AU38" s="158"/>
      <c r="AV38" s="158"/>
      <c r="AW38" s="158"/>
      <c r="AX38" s="158"/>
      <c r="AY38" s="158"/>
      <c r="AZ38" s="158"/>
      <c r="BA38" s="158"/>
      <c r="BB38" s="158"/>
      <c r="BC38" s="158"/>
      <c r="BD38" s="158"/>
      <c r="BE38" s="158"/>
      <c r="BF38" s="158"/>
      <c r="BG38" s="158"/>
      <c r="BH38" s="158"/>
      <c r="BI38" s="158"/>
      <c r="BJ38" s="158"/>
      <c r="BK38" s="158"/>
      <c r="BL38" s="158"/>
      <c r="BM38" s="158"/>
      <c r="BN38" s="158"/>
      <c r="BO38" s="159"/>
      <c r="CE38" s="62"/>
      <c r="CF38" s="62"/>
      <c r="CG38" s="62"/>
      <c r="CH38" s="62"/>
      <c r="CI38" s="62"/>
      <c r="CJ38" s="62"/>
      <c r="CK38" s="62"/>
      <c r="CL38" s="62"/>
      <c r="CM38" s="62"/>
      <c r="CN38" s="62"/>
      <c r="CO38" s="62"/>
    </row>
    <row r="39" spans="1:94" ht="114.75" customHeight="1" x14ac:dyDescent="0.25">
      <c r="A39" s="62"/>
      <c r="B39" s="62"/>
      <c r="C39" s="62"/>
      <c r="D39" s="62"/>
      <c r="E39" s="62"/>
      <c r="F39" s="62"/>
      <c r="G39" s="62"/>
      <c r="H39" s="62"/>
      <c r="I39" s="62"/>
      <c r="J39" s="62"/>
      <c r="K39" s="62"/>
      <c r="L39" s="62"/>
      <c r="M39" s="62"/>
      <c r="N39" s="62"/>
      <c r="O39" s="62"/>
      <c r="P39" s="62"/>
      <c r="Q39" s="62"/>
      <c r="R39" s="62"/>
      <c r="S39" s="107"/>
      <c r="T39" s="108"/>
      <c r="U39" s="108"/>
      <c r="V39" s="108"/>
      <c r="W39" s="108"/>
      <c r="X39" s="108"/>
      <c r="Y39" s="108"/>
      <c r="Z39" s="108"/>
      <c r="AA39" s="108"/>
      <c r="AB39" s="108"/>
      <c r="AC39" s="108"/>
      <c r="AD39" s="108"/>
      <c r="AE39" s="108"/>
      <c r="AF39" s="108"/>
      <c r="AG39" s="108"/>
      <c r="AH39" s="108"/>
      <c r="AI39" s="108"/>
      <c r="AJ39" s="108"/>
      <c r="AK39" s="108"/>
      <c r="AL39" s="158"/>
      <c r="AM39" s="158"/>
      <c r="AN39" s="158"/>
      <c r="AO39" s="158"/>
      <c r="AP39" s="158"/>
      <c r="AQ39" s="158"/>
      <c r="AR39" s="158"/>
      <c r="AS39" s="158"/>
      <c r="AT39" s="158"/>
      <c r="AU39" s="158"/>
      <c r="AV39" s="158"/>
      <c r="AW39" s="158"/>
      <c r="AX39" s="158"/>
      <c r="AY39" s="158"/>
      <c r="AZ39" s="158"/>
      <c r="BA39" s="158"/>
      <c r="BB39" s="158"/>
      <c r="BC39" s="158"/>
      <c r="BD39" s="158"/>
      <c r="BE39" s="158"/>
      <c r="BF39" s="158"/>
      <c r="BG39" s="158"/>
      <c r="BH39" s="158"/>
      <c r="BI39" s="158"/>
      <c r="BJ39" s="158"/>
      <c r="BK39" s="158"/>
      <c r="BL39" s="158"/>
      <c r="BM39" s="158"/>
      <c r="BN39" s="158"/>
      <c r="BO39" s="159"/>
      <c r="CE39" s="62"/>
      <c r="CF39" s="62"/>
      <c r="CG39" s="62"/>
      <c r="CH39" s="62"/>
      <c r="CI39" s="62"/>
      <c r="CJ39" s="62"/>
      <c r="CK39" s="62"/>
      <c r="CL39" s="62"/>
      <c r="CM39" s="62"/>
      <c r="CN39" s="62"/>
      <c r="CO39" s="62"/>
    </row>
    <row r="40" spans="1:94" ht="114.75" customHeight="1" x14ac:dyDescent="0.25">
      <c r="A40" s="62"/>
      <c r="B40" s="62"/>
      <c r="C40" s="62"/>
      <c r="D40" s="62"/>
      <c r="E40" s="62"/>
      <c r="F40" s="62"/>
      <c r="G40" s="62"/>
      <c r="H40" s="62"/>
      <c r="I40" s="62"/>
      <c r="J40" s="62"/>
      <c r="K40" s="62"/>
      <c r="L40" s="62"/>
      <c r="M40" s="62"/>
      <c r="N40" s="62"/>
      <c r="O40" s="62"/>
      <c r="P40" s="62"/>
      <c r="Q40" s="62"/>
      <c r="R40" s="62"/>
      <c r="S40" s="107"/>
      <c r="T40" s="108"/>
      <c r="U40" s="108"/>
      <c r="V40" s="108"/>
      <c r="W40" s="108"/>
      <c r="X40" s="108"/>
      <c r="Y40" s="108"/>
      <c r="Z40" s="108"/>
      <c r="AA40" s="108"/>
      <c r="AB40" s="108"/>
      <c r="AC40" s="108"/>
      <c r="AD40" s="108"/>
      <c r="AE40" s="108"/>
      <c r="AF40" s="108"/>
      <c r="AG40" s="108"/>
      <c r="AH40" s="108"/>
      <c r="AI40" s="108"/>
      <c r="AJ40" s="108"/>
      <c r="AK40" s="108"/>
      <c r="AL40" s="158"/>
      <c r="AM40" s="158"/>
      <c r="AN40" s="158"/>
      <c r="AO40" s="158"/>
      <c r="AP40" s="158"/>
      <c r="AQ40" s="158"/>
      <c r="AR40" s="158"/>
      <c r="AS40" s="158"/>
      <c r="AT40" s="158"/>
      <c r="AU40" s="158"/>
      <c r="AV40" s="158"/>
      <c r="AW40" s="158"/>
      <c r="AX40" s="158"/>
      <c r="AY40" s="158"/>
      <c r="AZ40" s="158"/>
      <c r="BA40" s="158"/>
      <c r="BB40" s="158"/>
      <c r="BC40" s="158"/>
      <c r="BD40" s="158"/>
      <c r="BE40" s="158"/>
      <c r="BF40" s="158"/>
      <c r="BG40" s="158"/>
      <c r="BH40" s="158"/>
      <c r="BI40" s="158"/>
      <c r="BJ40" s="158"/>
      <c r="BK40" s="158"/>
      <c r="BL40" s="158"/>
      <c r="BM40" s="158"/>
      <c r="BN40" s="158"/>
      <c r="BO40" s="159"/>
      <c r="CE40" s="62"/>
      <c r="CF40" s="62"/>
      <c r="CG40" s="62"/>
      <c r="CH40" s="62"/>
      <c r="CI40" s="62"/>
      <c r="CJ40" s="62"/>
      <c r="CK40" s="62"/>
      <c r="CL40" s="62"/>
      <c r="CM40" s="62"/>
      <c r="CN40" s="62"/>
      <c r="CO40" s="62"/>
    </row>
    <row r="41" spans="1:94" ht="114.75" customHeight="1" x14ac:dyDescent="0.25">
      <c r="A41" s="62"/>
      <c r="B41" s="62"/>
      <c r="C41" s="62"/>
      <c r="D41" s="62"/>
      <c r="E41" s="62"/>
      <c r="F41" s="62"/>
      <c r="G41" s="62"/>
      <c r="H41" s="62"/>
      <c r="I41" s="62"/>
      <c r="J41" s="62"/>
      <c r="K41" s="62"/>
      <c r="L41" s="62"/>
      <c r="M41" s="62"/>
      <c r="N41" s="62"/>
      <c r="O41" s="62"/>
      <c r="P41" s="62"/>
      <c r="Q41" s="62"/>
      <c r="R41" s="62"/>
      <c r="S41" s="107"/>
      <c r="T41" s="108"/>
      <c r="U41" s="108"/>
      <c r="V41" s="108"/>
      <c r="W41" s="108"/>
      <c r="X41" s="108"/>
      <c r="Y41" s="108"/>
      <c r="Z41" s="108"/>
      <c r="AA41" s="108"/>
      <c r="AB41" s="108"/>
      <c r="AC41" s="108"/>
      <c r="AD41" s="108"/>
      <c r="AE41" s="108"/>
      <c r="AF41" s="108"/>
      <c r="AG41" s="108"/>
      <c r="AH41" s="108"/>
      <c r="AI41" s="108"/>
      <c r="AJ41" s="108"/>
      <c r="AK41" s="108"/>
      <c r="AL41" s="158"/>
      <c r="AM41" s="158"/>
      <c r="AN41" s="158"/>
      <c r="AO41" s="158"/>
      <c r="AP41" s="158"/>
      <c r="AQ41" s="158"/>
      <c r="AR41" s="158"/>
      <c r="AS41" s="158"/>
      <c r="AT41" s="158"/>
      <c r="AU41" s="158"/>
      <c r="AV41" s="158"/>
      <c r="AW41" s="158"/>
      <c r="AX41" s="158"/>
      <c r="AY41" s="158"/>
      <c r="AZ41" s="158"/>
      <c r="BA41" s="158"/>
      <c r="BB41" s="158"/>
      <c r="BC41" s="158"/>
      <c r="BD41" s="158"/>
      <c r="BE41" s="158"/>
      <c r="BF41" s="158"/>
      <c r="BG41" s="158"/>
      <c r="BH41" s="158"/>
      <c r="BI41" s="158"/>
      <c r="BJ41" s="158"/>
      <c r="BK41" s="158"/>
      <c r="BL41" s="158"/>
      <c r="BM41" s="158"/>
      <c r="BN41" s="158"/>
      <c r="BO41" s="159"/>
      <c r="CE41" s="62"/>
      <c r="CF41" s="62"/>
      <c r="CG41" s="62"/>
      <c r="CH41" s="62"/>
      <c r="CI41" s="62"/>
      <c r="CJ41" s="62"/>
      <c r="CK41" s="62"/>
      <c r="CL41" s="62"/>
      <c r="CM41" s="62"/>
      <c r="CN41" s="62"/>
      <c r="CO41" s="62"/>
    </row>
    <row r="42" spans="1:94" ht="33.75" customHeight="1" x14ac:dyDescent="0.25">
      <c r="A42" s="62"/>
      <c r="B42" s="62"/>
      <c r="C42" s="62"/>
      <c r="D42" s="62"/>
      <c r="E42" s="62"/>
      <c r="F42" s="62"/>
      <c r="G42" s="62"/>
      <c r="H42" s="62"/>
      <c r="I42" s="62"/>
      <c r="J42" s="62"/>
      <c r="K42" s="62"/>
      <c r="L42" s="62"/>
      <c r="M42" s="62"/>
      <c r="N42" s="62"/>
      <c r="O42" s="62"/>
      <c r="P42" s="62"/>
      <c r="Q42" s="62"/>
      <c r="R42" s="62"/>
      <c r="S42" s="107"/>
      <c r="T42" s="108"/>
      <c r="U42" s="108"/>
      <c r="V42" s="108"/>
      <c r="W42" s="108"/>
      <c r="X42" s="108"/>
      <c r="Y42" s="108"/>
      <c r="Z42" s="108"/>
      <c r="AA42" s="108"/>
      <c r="AB42" s="108"/>
      <c r="AC42" s="108"/>
      <c r="AD42" s="108"/>
      <c r="AE42" s="108"/>
      <c r="AF42" s="108"/>
      <c r="AG42" s="108"/>
      <c r="AH42" s="108"/>
      <c r="AI42" s="108"/>
      <c r="AJ42" s="108"/>
      <c r="AK42" s="108"/>
      <c r="AL42" s="158"/>
      <c r="AM42" s="158"/>
      <c r="AN42" s="158"/>
      <c r="AO42" s="158"/>
      <c r="AP42" s="158"/>
      <c r="AQ42" s="158"/>
      <c r="AR42" s="158"/>
      <c r="AS42" s="158"/>
      <c r="AT42" s="158"/>
      <c r="AU42" s="158"/>
      <c r="AV42" s="158"/>
      <c r="AW42" s="158"/>
      <c r="AX42" s="158"/>
      <c r="AY42" s="158"/>
      <c r="AZ42" s="158"/>
      <c r="BA42" s="158"/>
      <c r="BB42" s="158"/>
      <c r="BC42" s="158"/>
      <c r="BD42" s="158"/>
      <c r="BE42" s="158"/>
      <c r="BF42" s="158"/>
      <c r="BG42" s="158"/>
      <c r="BH42" s="158"/>
      <c r="BI42" s="158"/>
      <c r="BJ42" s="158"/>
      <c r="BK42" s="158"/>
      <c r="BL42" s="158"/>
      <c r="BM42" s="158"/>
      <c r="BN42" s="158"/>
      <c r="BO42" s="159"/>
      <c r="CE42" s="62"/>
      <c r="CF42" s="62"/>
      <c r="CG42" s="62"/>
      <c r="CH42" s="62"/>
      <c r="CI42" s="62"/>
      <c r="CJ42" s="62"/>
      <c r="CK42" s="62"/>
      <c r="CL42" s="62"/>
      <c r="CM42" s="62"/>
      <c r="CN42" s="62"/>
      <c r="CO42" s="62"/>
    </row>
    <row r="43" spans="1:94" ht="33.75" customHeight="1" x14ac:dyDescent="0.25">
      <c r="A43" s="62"/>
      <c r="B43" s="62"/>
      <c r="C43" s="62"/>
      <c r="D43" s="62"/>
      <c r="E43" s="62"/>
      <c r="F43" s="62"/>
      <c r="G43" s="62"/>
      <c r="H43" s="62"/>
      <c r="I43" s="62"/>
      <c r="J43" s="62"/>
      <c r="K43" s="62"/>
      <c r="L43" s="62"/>
      <c r="M43" s="62"/>
      <c r="N43" s="62"/>
      <c r="O43" s="62"/>
      <c r="P43" s="62"/>
      <c r="Q43" s="62"/>
      <c r="R43" s="62"/>
      <c r="S43" s="107"/>
      <c r="T43" s="108"/>
      <c r="U43" s="108"/>
      <c r="V43" s="108"/>
      <c r="W43" s="108"/>
      <c r="X43" s="108"/>
      <c r="Y43" s="108"/>
      <c r="Z43" s="108"/>
      <c r="AA43" s="108"/>
      <c r="AB43" s="108"/>
      <c r="AC43" s="108"/>
      <c r="AD43" s="108"/>
      <c r="AE43" s="108"/>
      <c r="AF43" s="108"/>
      <c r="AG43" s="108"/>
      <c r="AH43" s="108"/>
      <c r="AI43" s="108"/>
      <c r="AJ43" s="108"/>
      <c r="AK43" s="108"/>
      <c r="AL43" s="158"/>
      <c r="AM43" s="158"/>
      <c r="AN43" s="158"/>
      <c r="AO43" s="158"/>
      <c r="AP43" s="158"/>
      <c r="AQ43" s="158"/>
      <c r="AR43" s="158"/>
      <c r="AS43" s="158"/>
      <c r="AT43" s="158"/>
      <c r="AU43" s="158"/>
      <c r="AV43" s="158"/>
      <c r="AW43" s="158"/>
      <c r="AX43" s="158"/>
      <c r="AY43" s="158"/>
      <c r="AZ43" s="158"/>
      <c r="BA43" s="158"/>
      <c r="BB43" s="158"/>
      <c r="BC43" s="158"/>
      <c r="BD43" s="158"/>
      <c r="BE43" s="158"/>
      <c r="BF43" s="158"/>
      <c r="BG43" s="158"/>
      <c r="BH43" s="158"/>
      <c r="BI43" s="158"/>
      <c r="BJ43" s="158"/>
      <c r="BK43" s="158"/>
      <c r="BL43" s="158"/>
      <c r="BM43" s="158"/>
      <c r="BN43" s="158"/>
      <c r="BO43" s="159"/>
      <c r="CE43" s="62"/>
      <c r="CF43" s="62"/>
      <c r="CG43" s="62"/>
      <c r="CH43" s="62"/>
      <c r="CI43" s="62"/>
      <c r="CJ43" s="62"/>
      <c r="CK43" s="62"/>
      <c r="CL43" s="62"/>
      <c r="CM43" s="62"/>
      <c r="CN43" s="62"/>
      <c r="CO43" s="62"/>
    </row>
    <row r="44" spans="1:94" ht="33.75" customHeight="1" x14ac:dyDescent="0.25">
      <c r="A44" s="62"/>
      <c r="B44" s="62"/>
      <c r="C44" s="62"/>
      <c r="D44" s="62"/>
      <c r="E44" s="62"/>
      <c r="F44" s="62"/>
      <c r="G44" s="62"/>
      <c r="H44" s="62"/>
      <c r="I44" s="62"/>
      <c r="J44" s="62"/>
      <c r="K44" s="62"/>
      <c r="L44" s="62"/>
      <c r="M44" s="62"/>
      <c r="N44" s="62"/>
      <c r="O44" s="62"/>
      <c r="P44" s="62"/>
      <c r="Q44" s="62"/>
      <c r="R44" s="62"/>
      <c r="S44" s="107"/>
      <c r="T44" s="108"/>
      <c r="U44" s="108"/>
      <c r="V44" s="108"/>
      <c r="W44" s="108"/>
      <c r="X44" s="108"/>
      <c r="Y44" s="108"/>
      <c r="Z44" s="108"/>
      <c r="AA44" s="108"/>
      <c r="AB44" s="108"/>
      <c r="AC44" s="108"/>
      <c r="AD44" s="108"/>
      <c r="AE44" s="108"/>
      <c r="AF44" s="108"/>
      <c r="AG44" s="108"/>
      <c r="AH44" s="108"/>
      <c r="AI44" s="108"/>
      <c r="AJ44" s="108"/>
      <c r="AK44" s="108"/>
      <c r="AL44" s="158"/>
      <c r="AM44" s="158"/>
      <c r="AN44" s="158"/>
      <c r="AO44" s="158"/>
      <c r="AP44" s="158"/>
      <c r="AQ44" s="158"/>
      <c r="AR44" s="158"/>
      <c r="AS44" s="158"/>
      <c r="AT44" s="158"/>
      <c r="AU44" s="158"/>
      <c r="AV44" s="158"/>
      <c r="AW44" s="158"/>
      <c r="AX44" s="158"/>
      <c r="AY44" s="158"/>
      <c r="AZ44" s="158"/>
      <c r="BA44" s="158"/>
      <c r="BB44" s="158"/>
      <c r="BC44" s="158"/>
      <c r="BD44" s="158"/>
      <c r="BE44" s="158"/>
      <c r="BF44" s="158"/>
      <c r="BG44" s="158"/>
      <c r="BH44" s="158"/>
      <c r="BI44" s="158"/>
      <c r="BJ44" s="158"/>
      <c r="BK44" s="158"/>
      <c r="BL44" s="158"/>
      <c r="BM44" s="158"/>
      <c r="BN44" s="158"/>
      <c r="BO44" s="159"/>
      <c r="CE44" s="62"/>
      <c r="CF44" s="62"/>
      <c r="CG44" s="62"/>
      <c r="CH44" s="62"/>
      <c r="CI44" s="62"/>
      <c r="CJ44" s="62"/>
      <c r="CK44" s="62"/>
      <c r="CL44" s="62"/>
      <c r="CM44" s="62"/>
      <c r="CN44" s="62"/>
      <c r="CO44" s="62"/>
    </row>
    <row r="45" spans="1:94" ht="33.75" customHeight="1" x14ac:dyDescent="0.25">
      <c r="A45" s="62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107"/>
      <c r="T45" s="108"/>
      <c r="U45" s="108"/>
      <c r="V45" s="108"/>
      <c r="W45" s="108"/>
      <c r="X45" s="108"/>
      <c r="Y45" s="108"/>
      <c r="Z45" s="108"/>
      <c r="AA45" s="108"/>
      <c r="AB45" s="108"/>
      <c r="AC45" s="108"/>
      <c r="AD45" s="108"/>
      <c r="AE45" s="108"/>
      <c r="AF45" s="108"/>
      <c r="AG45" s="108"/>
      <c r="AH45" s="108"/>
      <c r="AI45" s="108"/>
      <c r="AJ45" s="108"/>
      <c r="AK45" s="108"/>
      <c r="AL45" s="158"/>
      <c r="AM45" s="158"/>
      <c r="AN45" s="158"/>
      <c r="AO45" s="158"/>
      <c r="AP45" s="158"/>
      <c r="AQ45" s="158"/>
      <c r="AR45" s="158"/>
      <c r="AS45" s="158"/>
      <c r="AT45" s="158"/>
      <c r="AU45" s="158"/>
      <c r="AV45" s="158"/>
      <c r="AW45" s="158"/>
      <c r="AX45" s="158"/>
      <c r="AY45" s="158"/>
      <c r="AZ45" s="158"/>
      <c r="BA45" s="158"/>
      <c r="BB45" s="158"/>
      <c r="BC45" s="158"/>
      <c r="BD45" s="158"/>
      <c r="BE45" s="158"/>
      <c r="BF45" s="158"/>
      <c r="BG45" s="158"/>
      <c r="BH45" s="158"/>
      <c r="BI45" s="158"/>
      <c r="BJ45" s="158"/>
      <c r="BK45" s="158"/>
      <c r="BL45" s="158"/>
      <c r="BM45" s="158"/>
      <c r="BN45" s="158"/>
      <c r="BO45" s="159"/>
      <c r="CE45" s="62"/>
      <c r="CF45" s="62"/>
      <c r="CG45" s="62"/>
      <c r="CH45" s="62"/>
      <c r="CI45" s="62"/>
      <c r="CJ45" s="62"/>
      <c r="CK45" s="62"/>
      <c r="CL45" s="62"/>
      <c r="CM45" s="62"/>
      <c r="CN45" s="62"/>
      <c r="CO45" s="62"/>
    </row>
    <row r="46" spans="1:94" ht="33.75" customHeight="1" x14ac:dyDescent="0.25">
      <c r="A46" s="62"/>
      <c r="B46" s="62"/>
      <c r="C46" s="62"/>
      <c r="D46" s="62"/>
      <c r="E46" s="62"/>
      <c r="F46" s="62"/>
      <c r="G46" s="62"/>
      <c r="H46" s="62"/>
      <c r="I46" s="62"/>
      <c r="J46" s="62"/>
      <c r="K46" s="62"/>
      <c r="L46" s="62"/>
      <c r="M46" s="62"/>
      <c r="N46" s="62"/>
      <c r="O46" s="62"/>
      <c r="P46" s="62"/>
      <c r="Q46" s="62"/>
      <c r="R46" s="62"/>
      <c r="S46" s="107"/>
      <c r="T46" s="108"/>
      <c r="U46" s="108"/>
      <c r="V46" s="108"/>
      <c r="W46" s="108"/>
      <c r="X46" s="108"/>
      <c r="Y46" s="108"/>
      <c r="Z46" s="108"/>
      <c r="AA46" s="108"/>
      <c r="AB46" s="108"/>
      <c r="AC46" s="108"/>
      <c r="AD46" s="108"/>
      <c r="AE46" s="108"/>
      <c r="AF46" s="108"/>
      <c r="AG46" s="108"/>
      <c r="AH46" s="108"/>
      <c r="AI46" s="108"/>
      <c r="AJ46" s="108"/>
      <c r="AK46" s="108"/>
      <c r="AL46" s="158"/>
      <c r="AM46" s="158"/>
      <c r="AN46" s="158"/>
      <c r="AO46" s="158"/>
      <c r="AP46" s="158"/>
      <c r="AQ46" s="158"/>
      <c r="AR46" s="158"/>
      <c r="AS46" s="158"/>
      <c r="AT46" s="158"/>
      <c r="AU46" s="158"/>
      <c r="AV46" s="158"/>
      <c r="AW46" s="158"/>
      <c r="AX46" s="158"/>
      <c r="AY46" s="158"/>
      <c r="AZ46" s="158"/>
      <c r="BA46" s="158"/>
      <c r="BB46" s="158"/>
      <c r="BC46" s="158"/>
      <c r="BD46" s="158"/>
      <c r="BE46" s="158"/>
      <c r="BF46" s="158"/>
      <c r="BG46" s="158"/>
      <c r="BH46" s="158"/>
      <c r="BI46" s="158"/>
      <c r="BJ46" s="158"/>
      <c r="BK46" s="158"/>
      <c r="BL46" s="158"/>
      <c r="BM46" s="158"/>
      <c r="BN46" s="158"/>
      <c r="BO46" s="159"/>
      <c r="CE46" s="62"/>
      <c r="CF46" s="62"/>
      <c r="CG46" s="62"/>
      <c r="CH46" s="62"/>
      <c r="CI46" s="62"/>
      <c r="CJ46" s="62"/>
      <c r="CK46" s="62"/>
      <c r="CL46" s="62"/>
      <c r="CM46" s="62"/>
      <c r="CN46" s="62"/>
      <c r="CO46" s="62"/>
    </row>
    <row r="47" spans="1:94" ht="33.75" customHeight="1" x14ac:dyDescent="0.25">
      <c r="A47" s="62"/>
      <c r="B47" s="62"/>
      <c r="C47" s="62"/>
      <c r="D47" s="62"/>
      <c r="E47" s="62"/>
      <c r="F47" s="62"/>
      <c r="G47" s="62"/>
      <c r="H47" s="62"/>
      <c r="I47" s="62"/>
      <c r="J47" s="62"/>
      <c r="K47" s="62"/>
      <c r="L47" s="62"/>
      <c r="M47" s="62"/>
      <c r="N47" s="62"/>
      <c r="O47" s="62"/>
      <c r="P47" s="62"/>
      <c r="Q47" s="62"/>
      <c r="R47" s="62"/>
      <c r="S47" s="107"/>
      <c r="T47" s="108"/>
      <c r="U47" s="108"/>
      <c r="V47" s="108"/>
      <c r="W47" s="108"/>
      <c r="X47" s="108"/>
      <c r="Y47" s="108"/>
      <c r="Z47" s="108"/>
      <c r="AA47" s="108"/>
      <c r="AB47" s="108"/>
      <c r="AC47" s="108"/>
      <c r="AD47" s="108"/>
      <c r="AE47" s="108"/>
      <c r="AF47" s="108"/>
      <c r="AG47" s="108"/>
      <c r="AH47" s="108"/>
      <c r="AI47" s="108"/>
      <c r="AJ47" s="108"/>
      <c r="AK47" s="108"/>
      <c r="AL47" s="158"/>
      <c r="AM47" s="158"/>
      <c r="AN47" s="158"/>
      <c r="AO47" s="158"/>
      <c r="AP47" s="158"/>
      <c r="AQ47" s="158"/>
      <c r="AR47" s="158"/>
      <c r="AS47" s="158"/>
      <c r="AT47" s="158"/>
      <c r="AU47" s="158"/>
      <c r="AV47" s="158"/>
      <c r="AW47" s="158"/>
      <c r="AX47" s="158"/>
      <c r="AY47" s="158"/>
      <c r="AZ47" s="158"/>
      <c r="BA47" s="158"/>
      <c r="BB47" s="158"/>
      <c r="BC47" s="158"/>
      <c r="BD47" s="158"/>
      <c r="BE47" s="158"/>
      <c r="BF47" s="158"/>
      <c r="BG47" s="158"/>
      <c r="BH47" s="158"/>
      <c r="BI47" s="158"/>
      <c r="BJ47" s="158"/>
      <c r="BK47" s="158"/>
      <c r="BL47" s="158"/>
      <c r="BM47" s="158"/>
      <c r="BN47" s="158"/>
      <c r="BO47" s="159"/>
      <c r="CE47" s="62"/>
      <c r="CF47" s="62"/>
      <c r="CG47" s="62"/>
      <c r="CH47" s="62"/>
      <c r="CI47" s="62"/>
      <c r="CJ47" s="62"/>
      <c r="CK47" s="62"/>
      <c r="CL47" s="62"/>
      <c r="CM47" s="62"/>
      <c r="CN47" s="62"/>
      <c r="CO47" s="62"/>
    </row>
    <row r="48" spans="1:94" ht="33.75" customHeight="1" x14ac:dyDescent="0.25">
      <c r="S48" s="107"/>
      <c r="T48" s="108"/>
      <c r="U48" s="108"/>
      <c r="V48" s="108"/>
      <c r="W48" s="108"/>
      <c r="X48" s="108"/>
      <c r="Y48" s="108"/>
      <c r="Z48" s="108"/>
      <c r="AA48" s="108"/>
      <c r="AB48" s="108"/>
      <c r="AC48" s="108"/>
      <c r="AD48" s="108"/>
      <c r="AE48" s="108"/>
      <c r="AF48" s="108"/>
      <c r="AG48" s="108"/>
      <c r="AH48" s="108"/>
      <c r="AI48" s="108"/>
      <c r="AJ48" s="108"/>
      <c r="AK48" s="108"/>
      <c r="AL48" s="158"/>
      <c r="AM48" s="158"/>
      <c r="AN48" s="158"/>
      <c r="AO48" s="158"/>
      <c r="AP48" s="158"/>
      <c r="AQ48" s="158"/>
      <c r="AR48" s="158"/>
      <c r="AS48" s="158"/>
      <c r="AT48" s="158"/>
      <c r="AU48" s="158"/>
      <c r="AV48" s="158"/>
      <c r="AW48" s="158"/>
      <c r="AX48" s="158"/>
      <c r="AY48" s="158"/>
      <c r="AZ48" s="158"/>
      <c r="BA48" s="158"/>
      <c r="BB48" s="158"/>
      <c r="BC48" s="158"/>
      <c r="BD48" s="158"/>
      <c r="BE48" s="158"/>
      <c r="BF48" s="158"/>
      <c r="BG48" s="158"/>
      <c r="BH48" s="158"/>
      <c r="BI48" s="158"/>
      <c r="BJ48" s="158"/>
      <c r="BK48" s="158"/>
      <c r="BL48" s="158"/>
      <c r="BM48" s="158"/>
      <c r="BN48" s="158"/>
      <c r="BO48" s="159"/>
    </row>
    <row r="49" spans="19:67" ht="53.25" customHeight="1" x14ac:dyDescent="0.25">
      <c r="S49" s="107"/>
      <c r="T49" s="108"/>
      <c r="U49" s="108"/>
      <c r="V49" s="108"/>
      <c r="W49" s="108"/>
      <c r="X49" s="108"/>
      <c r="Y49" s="108"/>
      <c r="Z49" s="108"/>
      <c r="AA49" s="108"/>
      <c r="AB49" s="108"/>
      <c r="AC49" s="108"/>
      <c r="AD49" s="108"/>
      <c r="AE49" s="108"/>
      <c r="AF49" s="108"/>
      <c r="AG49" s="108"/>
      <c r="AH49" s="108"/>
      <c r="AI49" s="108"/>
      <c r="AJ49" s="108"/>
      <c r="AK49" s="108"/>
      <c r="AL49" s="158"/>
      <c r="AM49" s="158"/>
      <c r="AN49" s="158"/>
      <c r="AO49" s="158"/>
      <c r="AP49" s="158"/>
      <c r="AQ49" s="158"/>
      <c r="AR49" s="158"/>
      <c r="AS49" s="158"/>
      <c r="AT49" s="158"/>
      <c r="AU49" s="158"/>
      <c r="AV49" s="158"/>
      <c r="AW49" s="158"/>
      <c r="AX49" s="158"/>
      <c r="AY49" s="158"/>
      <c r="AZ49" s="158"/>
      <c r="BA49" s="158"/>
      <c r="BB49" s="158"/>
      <c r="BC49" s="158"/>
      <c r="BD49" s="158"/>
      <c r="BE49" s="158"/>
      <c r="BF49" s="158"/>
      <c r="BG49" s="158"/>
      <c r="BH49" s="158"/>
      <c r="BI49" s="158"/>
      <c r="BJ49" s="158"/>
      <c r="BK49" s="158"/>
      <c r="BL49" s="158"/>
      <c r="BM49" s="158"/>
      <c r="BN49" s="158"/>
      <c r="BO49" s="159"/>
    </row>
    <row r="50" spans="19:67" ht="53.25" customHeight="1" x14ac:dyDescent="0.25">
      <c r="S50" s="107"/>
      <c r="T50" s="108"/>
      <c r="U50" s="108"/>
      <c r="V50" s="108"/>
      <c r="W50" s="108"/>
      <c r="X50" s="108"/>
      <c r="Y50" s="108"/>
      <c r="Z50" s="108"/>
      <c r="AA50" s="108"/>
      <c r="AB50" s="108"/>
      <c r="AC50" s="108"/>
      <c r="AD50" s="108"/>
      <c r="AE50" s="108"/>
      <c r="AF50" s="108"/>
      <c r="AG50" s="108"/>
      <c r="AH50" s="108"/>
      <c r="AI50" s="108"/>
      <c r="AJ50" s="108"/>
      <c r="AK50" s="108"/>
      <c r="AL50" s="158"/>
      <c r="AM50" s="158"/>
      <c r="AN50" s="158"/>
      <c r="AO50" s="158"/>
      <c r="AP50" s="158"/>
      <c r="AQ50" s="158"/>
      <c r="AR50" s="158"/>
      <c r="AS50" s="158"/>
      <c r="AT50" s="158"/>
      <c r="AU50" s="158"/>
      <c r="AV50" s="158"/>
      <c r="AW50" s="158"/>
      <c r="AX50" s="158"/>
      <c r="AY50" s="158"/>
      <c r="AZ50" s="158"/>
      <c r="BA50" s="158"/>
      <c r="BB50" s="158"/>
      <c r="BC50" s="158"/>
      <c r="BD50" s="158"/>
      <c r="BE50" s="158"/>
      <c r="BF50" s="158"/>
      <c r="BG50" s="158"/>
      <c r="BH50" s="158"/>
      <c r="BI50" s="158"/>
      <c r="BJ50" s="158"/>
      <c r="BK50" s="158"/>
      <c r="BL50" s="158"/>
      <c r="BM50" s="158"/>
      <c r="BN50" s="158"/>
      <c r="BO50" s="159"/>
    </row>
    <row r="51" spans="19:67" ht="53.25" customHeight="1" x14ac:dyDescent="0.25">
      <c r="S51" s="107"/>
      <c r="T51" s="108"/>
      <c r="U51" s="108"/>
      <c r="V51" s="108"/>
      <c r="W51" s="108"/>
      <c r="X51" s="108"/>
      <c r="Y51" s="108"/>
      <c r="Z51" s="108"/>
      <c r="AA51" s="108"/>
      <c r="AB51" s="108"/>
      <c r="AC51" s="108"/>
      <c r="AD51" s="108"/>
      <c r="AE51" s="108"/>
      <c r="AF51" s="108"/>
      <c r="AG51" s="108"/>
      <c r="AH51" s="108"/>
      <c r="AI51" s="108"/>
      <c r="AJ51" s="108"/>
      <c r="AK51" s="108"/>
      <c r="AL51" s="108"/>
      <c r="AM51" s="108"/>
      <c r="AN51" s="108"/>
      <c r="AO51" s="108"/>
      <c r="AP51" s="108"/>
      <c r="AQ51" s="108"/>
      <c r="AR51" s="108"/>
      <c r="AS51" s="108"/>
      <c r="AT51" s="108"/>
      <c r="AU51" s="108"/>
      <c r="AV51" s="108"/>
      <c r="AW51" s="108"/>
      <c r="AX51" s="108"/>
      <c r="AY51" s="108"/>
      <c r="AZ51" s="108"/>
      <c r="BA51" s="108"/>
      <c r="BB51" s="108"/>
      <c r="BC51" s="108"/>
      <c r="BD51" s="108"/>
      <c r="BE51" s="108"/>
      <c r="BF51" s="108"/>
      <c r="BG51" s="108"/>
      <c r="BH51" s="108"/>
      <c r="BI51" s="108"/>
      <c r="BJ51" s="108"/>
      <c r="BK51" s="108"/>
      <c r="BL51" s="108"/>
      <c r="BM51" s="108"/>
      <c r="BN51" s="108"/>
      <c r="BO51" s="111"/>
    </row>
    <row r="52" spans="19:67" ht="53.25" customHeight="1" x14ac:dyDescent="0.25">
      <c r="S52" s="107"/>
      <c r="T52" s="108"/>
      <c r="U52" s="108"/>
      <c r="V52" s="108"/>
      <c r="W52" s="108"/>
      <c r="X52" s="108"/>
      <c r="Y52" s="108"/>
      <c r="Z52" s="108"/>
      <c r="AA52" s="108"/>
      <c r="AB52" s="108"/>
      <c r="AC52" s="108"/>
      <c r="AD52" s="108"/>
      <c r="AE52" s="108"/>
      <c r="AF52" s="108"/>
      <c r="AG52" s="108"/>
      <c r="AH52" s="108"/>
      <c r="AI52" s="108"/>
      <c r="AJ52" s="108"/>
      <c r="AK52" s="108"/>
      <c r="AL52" s="108"/>
      <c r="AM52" s="108"/>
      <c r="AN52" s="108"/>
      <c r="AO52" s="108"/>
      <c r="AP52" s="108"/>
      <c r="AQ52" s="108"/>
      <c r="AR52" s="108"/>
      <c r="AS52" s="108"/>
      <c r="AT52" s="108"/>
      <c r="AU52" s="108"/>
      <c r="AV52" s="108"/>
      <c r="AW52" s="108"/>
      <c r="AX52" s="108"/>
      <c r="AY52" s="108"/>
      <c r="AZ52" s="108"/>
      <c r="BA52" s="108"/>
      <c r="BB52" s="108"/>
      <c r="BC52" s="108"/>
      <c r="BD52" s="108"/>
      <c r="BE52" s="108"/>
      <c r="BF52" s="108"/>
      <c r="BG52" s="108"/>
      <c r="BH52" s="108"/>
      <c r="BI52" s="108"/>
      <c r="BJ52" s="108"/>
      <c r="BK52" s="108"/>
      <c r="BL52" s="108"/>
      <c r="BM52" s="108"/>
      <c r="BN52" s="108"/>
      <c r="BO52" s="111"/>
    </row>
    <row r="53" spans="19:67" ht="53.25" customHeight="1" x14ac:dyDescent="0.25">
      <c r="S53" s="107"/>
      <c r="T53" s="108"/>
      <c r="U53" s="108"/>
      <c r="V53" s="108"/>
      <c r="W53" s="108"/>
      <c r="X53" s="108"/>
      <c r="Y53" s="108"/>
      <c r="Z53" s="108"/>
      <c r="AA53" s="108"/>
      <c r="AB53" s="108"/>
      <c r="AC53" s="108"/>
      <c r="AD53" s="108"/>
      <c r="AE53" s="108"/>
      <c r="AF53" s="108"/>
      <c r="AG53" s="108"/>
      <c r="AH53" s="108"/>
      <c r="AI53" s="108"/>
      <c r="AJ53" s="108"/>
      <c r="AK53" s="108"/>
      <c r="AL53" s="108"/>
      <c r="AM53" s="108"/>
      <c r="AN53" s="108"/>
      <c r="AO53" s="108"/>
      <c r="AP53" s="108"/>
      <c r="AQ53" s="108"/>
      <c r="AR53" s="108"/>
      <c r="AS53" s="108"/>
      <c r="AT53" s="108"/>
      <c r="AU53" s="108"/>
      <c r="AV53" s="108"/>
      <c r="AW53" s="108"/>
      <c r="AX53" s="108"/>
      <c r="AY53" s="108"/>
      <c r="AZ53" s="108"/>
      <c r="BA53" s="108"/>
      <c r="BB53" s="108"/>
      <c r="BC53" s="108"/>
      <c r="BD53" s="108"/>
      <c r="BE53" s="108"/>
      <c r="BF53" s="108"/>
      <c r="BG53" s="108"/>
      <c r="BH53" s="108"/>
      <c r="BI53" s="108"/>
      <c r="BJ53" s="108"/>
      <c r="BK53" s="108"/>
      <c r="BL53" s="108"/>
      <c r="BM53" s="108"/>
      <c r="BN53" s="108"/>
      <c r="BO53" s="111"/>
    </row>
    <row r="54" spans="19:67" ht="15" customHeight="1" x14ac:dyDescent="0.25">
      <c r="S54" s="107"/>
      <c r="T54" s="108"/>
      <c r="U54" s="108"/>
      <c r="V54" s="108"/>
      <c r="W54" s="108"/>
      <c r="X54" s="108"/>
      <c r="Y54" s="108"/>
      <c r="Z54" s="108"/>
      <c r="AA54" s="108"/>
      <c r="AB54" s="108"/>
      <c r="AC54" s="108"/>
      <c r="AD54" s="108"/>
      <c r="AE54" s="108"/>
      <c r="AF54" s="108"/>
      <c r="AG54" s="108"/>
      <c r="AH54" s="108"/>
      <c r="AI54" s="108"/>
      <c r="AJ54" s="108"/>
      <c r="AK54" s="108"/>
      <c r="AL54" s="108"/>
      <c r="AM54" s="108"/>
      <c r="AN54" s="108"/>
      <c r="AO54" s="108"/>
      <c r="AP54" s="108"/>
      <c r="AQ54" s="108"/>
      <c r="AR54" s="108"/>
      <c r="AS54" s="108"/>
      <c r="AT54" s="108"/>
      <c r="AU54" s="108"/>
      <c r="AV54" s="108"/>
      <c r="AW54" s="108"/>
      <c r="AX54" s="108"/>
      <c r="AY54" s="108"/>
      <c r="AZ54" s="108"/>
      <c r="BA54" s="108"/>
      <c r="BB54" s="108"/>
      <c r="BC54" s="108"/>
      <c r="BD54" s="108"/>
      <c r="BE54" s="108"/>
      <c r="BF54" s="108"/>
      <c r="BG54" s="108"/>
      <c r="BH54" s="108"/>
      <c r="BI54" s="108"/>
      <c r="BJ54" s="108"/>
      <c r="BK54" s="108"/>
      <c r="BL54" s="108"/>
      <c r="BM54" s="108"/>
      <c r="BN54" s="108"/>
      <c r="BO54" s="111"/>
    </row>
    <row r="55" spans="19:67" ht="15" customHeight="1" x14ac:dyDescent="0.25">
      <c r="S55" s="107"/>
      <c r="T55" s="108"/>
      <c r="U55" s="108"/>
      <c r="V55" s="108"/>
      <c r="W55" s="108"/>
      <c r="X55" s="108"/>
      <c r="Y55" s="108"/>
      <c r="Z55" s="108"/>
      <c r="AA55" s="108"/>
      <c r="AB55" s="108"/>
      <c r="AC55" s="108"/>
      <c r="AD55" s="108"/>
      <c r="AE55" s="108"/>
      <c r="AF55" s="108"/>
      <c r="AG55" s="108"/>
      <c r="AH55" s="108"/>
      <c r="AI55" s="108"/>
      <c r="AJ55" s="108"/>
      <c r="AK55" s="108"/>
      <c r="AL55" s="108"/>
      <c r="AM55" s="108"/>
      <c r="AN55" s="108"/>
      <c r="AO55" s="108"/>
      <c r="AP55" s="108"/>
      <c r="AQ55" s="108"/>
      <c r="AR55" s="108"/>
      <c r="AS55" s="108"/>
      <c r="AT55" s="108"/>
      <c r="AU55" s="108"/>
      <c r="AV55" s="108"/>
      <c r="AW55" s="108"/>
      <c r="AX55" s="108"/>
      <c r="AY55" s="108"/>
      <c r="AZ55" s="108"/>
      <c r="BA55" s="108"/>
      <c r="BB55" s="108"/>
      <c r="BC55" s="108"/>
      <c r="BD55" s="108"/>
      <c r="BE55" s="108"/>
      <c r="BF55" s="108"/>
      <c r="BG55" s="108"/>
      <c r="BH55" s="108"/>
      <c r="BI55" s="108"/>
      <c r="BJ55" s="108"/>
      <c r="BK55" s="108"/>
      <c r="BL55" s="108"/>
      <c r="BM55" s="108"/>
      <c r="BN55" s="108"/>
      <c r="BO55" s="111"/>
    </row>
    <row r="56" spans="19:67" ht="15.75" customHeight="1" thickBot="1" x14ac:dyDescent="0.3">
      <c r="S56" s="109"/>
      <c r="T56" s="110"/>
      <c r="U56" s="110"/>
      <c r="V56" s="110"/>
      <c r="W56" s="110"/>
      <c r="X56" s="110"/>
      <c r="Y56" s="110"/>
      <c r="Z56" s="110"/>
      <c r="AA56" s="110"/>
      <c r="AB56" s="110"/>
      <c r="AC56" s="110"/>
      <c r="AD56" s="110"/>
      <c r="AE56" s="110"/>
      <c r="AF56" s="110"/>
      <c r="AG56" s="110"/>
      <c r="AH56" s="110"/>
      <c r="AI56" s="110"/>
      <c r="AJ56" s="110"/>
      <c r="AK56" s="110"/>
      <c r="AL56" s="110"/>
      <c r="AM56" s="110"/>
      <c r="AN56" s="110"/>
      <c r="AO56" s="110"/>
      <c r="AP56" s="110"/>
      <c r="AQ56" s="110"/>
      <c r="AR56" s="110"/>
      <c r="AS56" s="110"/>
      <c r="AT56" s="110"/>
      <c r="AU56" s="110"/>
      <c r="AV56" s="110"/>
      <c r="AW56" s="110"/>
      <c r="AX56" s="110"/>
      <c r="AY56" s="110"/>
      <c r="AZ56" s="110"/>
      <c r="BA56" s="110"/>
      <c r="BB56" s="110"/>
      <c r="BC56" s="110"/>
      <c r="BD56" s="110"/>
      <c r="BE56" s="110"/>
      <c r="BF56" s="110"/>
      <c r="BG56" s="110"/>
      <c r="BH56" s="110"/>
      <c r="BI56" s="110"/>
      <c r="BJ56" s="110"/>
      <c r="BK56" s="110"/>
      <c r="BL56" s="110"/>
      <c r="BM56" s="110"/>
      <c r="BN56" s="110"/>
      <c r="BO56" s="112"/>
    </row>
    <row r="57" spans="19:67" ht="53.25" x14ac:dyDescent="0.8">
      <c r="T57" s="63"/>
      <c r="W57" s="64"/>
      <c r="X57" s="65"/>
      <c r="Y57" s="65"/>
      <c r="Z57" s="65"/>
      <c r="AA57" s="65"/>
      <c r="AB57" s="65"/>
      <c r="AC57" s="65"/>
      <c r="AD57" s="66"/>
      <c r="AE57" s="67"/>
      <c r="AG57" s="65"/>
      <c r="AH57" s="65"/>
      <c r="AI57" s="65"/>
      <c r="AJ57" s="65"/>
      <c r="AK57" s="65"/>
      <c r="AL57" s="65"/>
      <c r="AM57" s="65"/>
      <c r="AN57" s="65"/>
      <c r="AO57" s="65"/>
      <c r="AP57" s="68"/>
      <c r="AQ57" s="68"/>
      <c r="AR57" s="68"/>
      <c r="AS57" s="69"/>
      <c r="AT57" s="65"/>
      <c r="AU57" s="70"/>
      <c r="AV57" s="65"/>
      <c r="AW57" s="65"/>
      <c r="AX57" s="65"/>
      <c r="AY57" s="65"/>
      <c r="AZ57" s="65"/>
      <c r="BN57" s="71"/>
    </row>
    <row r="58" spans="19:67" ht="53.25" x14ac:dyDescent="0.8">
      <c r="T58" s="63"/>
      <c r="W58" s="64"/>
      <c r="X58" s="65"/>
      <c r="Y58" s="65"/>
      <c r="Z58" s="65"/>
      <c r="AA58" s="65"/>
      <c r="AB58" s="65"/>
      <c r="AC58" s="65"/>
      <c r="AD58" s="66"/>
      <c r="AE58" s="67"/>
      <c r="AG58" s="65"/>
      <c r="AH58" s="65"/>
      <c r="AI58" s="65"/>
      <c r="AJ58" s="65"/>
      <c r="AK58" s="65"/>
      <c r="AL58" s="65"/>
      <c r="AM58" s="65"/>
      <c r="AN58" s="65"/>
      <c r="AO58" s="65"/>
      <c r="AP58" s="68"/>
      <c r="AQ58" s="68"/>
      <c r="AR58" s="68"/>
      <c r="AS58" s="69"/>
      <c r="AT58" s="65"/>
      <c r="AU58" s="70"/>
      <c r="AV58" s="65"/>
      <c r="AW58" s="65"/>
      <c r="AX58" s="65"/>
      <c r="AY58" s="65"/>
      <c r="AZ58" s="65"/>
      <c r="BN58" s="71"/>
    </row>
    <row r="59" spans="19:67" ht="53.25" x14ac:dyDescent="0.8">
      <c r="T59" s="63"/>
      <c r="W59" s="64"/>
      <c r="X59" s="65"/>
      <c r="Y59" s="65"/>
      <c r="Z59" s="65"/>
      <c r="AA59" s="65"/>
      <c r="AB59" s="65"/>
      <c r="AC59" s="65"/>
      <c r="AD59" s="66"/>
      <c r="AE59" s="67"/>
      <c r="AG59" s="65"/>
      <c r="AH59" s="65"/>
      <c r="AI59" s="65"/>
      <c r="AJ59" s="65"/>
      <c r="AK59" s="65"/>
      <c r="AL59" s="65"/>
      <c r="AM59" s="65"/>
      <c r="AN59" s="65"/>
      <c r="AO59" s="65"/>
      <c r="AP59" s="68"/>
      <c r="AQ59" s="68"/>
      <c r="AR59" s="68"/>
      <c r="AS59" s="69"/>
      <c r="AT59" s="65"/>
      <c r="AU59" s="70"/>
      <c r="AV59" s="65"/>
      <c r="AW59" s="65"/>
      <c r="AX59" s="65"/>
      <c r="AY59" s="65"/>
      <c r="AZ59" s="65"/>
      <c r="BN59" s="71"/>
    </row>
    <row r="60" spans="19:67" ht="53.25" x14ac:dyDescent="0.8">
      <c r="T60" s="63"/>
      <c r="W60" s="64"/>
      <c r="X60" s="65"/>
      <c r="Y60" s="65"/>
      <c r="Z60" s="65"/>
      <c r="AA60" s="65"/>
      <c r="AB60" s="65"/>
      <c r="AC60" s="65"/>
      <c r="AD60" s="66"/>
      <c r="AE60" s="67"/>
      <c r="AG60" s="65"/>
      <c r="AH60" s="65"/>
      <c r="AI60" s="65"/>
      <c r="AJ60" s="65"/>
      <c r="AK60" s="65"/>
      <c r="AL60" s="65"/>
      <c r="AM60" s="65"/>
      <c r="AN60" s="65"/>
      <c r="AO60" s="65"/>
      <c r="AP60" s="68"/>
      <c r="AQ60" s="68"/>
      <c r="AR60" s="68"/>
      <c r="AS60" s="69"/>
      <c r="AT60" s="65"/>
      <c r="AU60" s="70"/>
      <c r="AV60" s="65"/>
      <c r="AW60" s="65"/>
      <c r="AX60" s="65"/>
      <c r="AY60" s="65"/>
      <c r="AZ60" s="65"/>
      <c r="BN60" s="71"/>
    </row>
    <row r="61" spans="19:67" ht="53.25" x14ac:dyDescent="0.8">
      <c r="T61" s="63"/>
      <c r="W61" s="64"/>
      <c r="X61" s="65"/>
      <c r="Y61" s="65"/>
      <c r="Z61" s="65"/>
      <c r="AA61" s="65"/>
      <c r="AB61" s="65"/>
      <c r="AC61" s="65"/>
      <c r="AD61" s="66"/>
      <c r="AE61" s="67"/>
      <c r="AG61" s="65"/>
      <c r="AH61" s="65"/>
      <c r="AI61" s="65"/>
      <c r="AJ61" s="65"/>
      <c r="AK61" s="65"/>
      <c r="AL61" s="65"/>
      <c r="AM61" s="65"/>
      <c r="AN61" s="65"/>
      <c r="AO61" s="65"/>
      <c r="AP61" s="68"/>
      <c r="AQ61" s="68"/>
      <c r="AR61" s="68"/>
      <c r="AS61" s="69"/>
      <c r="AT61" s="65"/>
      <c r="AU61" s="70"/>
      <c r="AV61" s="65"/>
      <c r="AW61" s="65"/>
      <c r="AX61" s="65"/>
      <c r="AY61" s="65"/>
      <c r="AZ61" s="65"/>
      <c r="BN61" s="71"/>
    </row>
    <row r="62" spans="19:67" ht="53.25" x14ac:dyDescent="0.8">
      <c r="T62" s="63"/>
      <c r="W62" s="64"/>
      <c r="X62" s="65"/>
      <c r="Y62" s="65"/>
      <c r="Z62" s="65"/>
      <c r="AA62" s="65"/>
      <c r="AB62" s="65"/>
      <c r="AC62" s="65"/>
      <c r="AD62" s="66"/>
      <c r="AE62" s="67"/>
      <c r="AG62" s="65"/>
      <c r="AH62" s="65"/>
      <c r="AI62" s="65"/>
      <c r="AJ62" s="65"/>
      <c r="AK62" s="65"/>
      <c r="AL62" s="65"/>
      <c r="AM62" s="65"/>
      <c r="AN62" s="65"/>
      <c r="AO62" s="65"/>
      <c r="AP62" s="68"/>
      <c r="AQ62" s="68"/>
      <c r="AR62" s="68"/>
      <c r="AS62" s="69"/>
      <c r="AT62" s="65"/>
      <c r="AU62" s="70"/>
      <c r="AV62" s="65"/>
      <c r="AW62" s="65"/>
      <c r="AX62" s="65"/>
      <c r="AY62" s="65"/>
      <c r="AZ62" s="65"/>
      <c r="BN62" s="71"/>
    </row>
    <row r="63" spans="19:67" ht="53.25" x14ac:dyDescent="0.8">
      <c r="T63" s="63"/>
      <c r="W63" s="64"/>
      <c r="X63" s="65"/>
      <c r="Y63" s="65"/>
      <c r="Z63" s="65"/>
      <c r="AA63" s="65"/>
      <c r="AB63" s="65"/>
      <c r="AC63" s="65"/>
      <c r="AD63" s="66"/>
      <c r="AE63" s="67"/>
      <c r="AG63" s="65"/>
      <c r="AH63" s="65"/>
      <c r="AI63" s="65"/>
      <c r="AJ63" s="65"/>
      <c r="AK63" s="65"/>
      <c r="AL63" s="65"/>
      <c r="AM63" s="65"/>
      <c r="AN63" s="65"/>
      <c r="AO63" s="65"/>
      <c r="AP63" s="68"/>
      <c r="AQ63" s="68"/>
      <c r="AR63" s="68"/>
      <c r="AS63" s="69"/>
      <c r="AT63" s="65"/>
      <c r="AU63" s="70"/>
      <c r="AV63" s="65"/>
      <c r="AW63" s="65"/>
      <c r="AX63" s="65"/>
      <c r="AY63" s="65"/>
      <c r="AZ63" s="65"/>
      <c r="BN63" s="71"/>
    </row>
    <row r="64" spans="19:67" ht="53.25" x14ac:dyDescent="0.8">
      <c r="T64" s="63"/>
      <c r="W64" s="64"/>
      <c r="X64" s="65"/>
      <c r="Y64" s="65"/>
      <c r="Z64" s="65"/>
      <c r="AA64" s="65"/>
      <c r="AB64" s="65"/>
      <c r="AC64" s="65"/>
      <c r="AD64" s="66"/>
      <c r="AE64" s="67"/>
      <c r="AG64" s="65"/>
      <c r="AH64" s="65"/>
      <c r="AI64" s="65"/>
      <c r="AJ64" s="65"/>
      <c r="AK64" s="65"/>
      <c r="AL64" s="65"/>
      <c r="AM64" s="65"/>
      <c r="AN64" s="65"/>
      <c r="AO64" s="65"/>
      <c r="AP64" s="68"/>
      <c r="AQ64" s="68"/>
      <c r="AR64" s="68"/>
      <c r="AS64" s="69"/>
      <c r="AT64" s="65"/>
      <c r="AU64" s="70"/>
      <c r="AV64" s="65"/>
      <c r="AW64" s="65"/>
      <c r="AX64" s="65"/>
      <c r="AY64" s="65"/>
      <c r="AZ64" s="65"/>
      <c r="BN64" s="71"/>
    </row>
    <row r="65" spans="20:66" ht="53.25" x14ac:dyDescent="0.8">
      <c r="T65" s="63"/>
      <c r="W65" s="64"/>
      <c r="X65" s="65"/>
      <c r="Y65" s="65"/>
      <c r="Z65" s="65"/>
      <c r="AA65" s="65"/>
      <c r="AB65" s="65"/>
      <c r="AC65" s="65"/>
      <c r="AD65" s="66"/>
      <c r="AE65" s="67"/>
      <c r="AG65" s="65"/>
      <c r="AH65" s="65"/>
      <c r="AI65" s="65"/>
      <c r="AJ65" s="65"/>
      <c r="AK65" s="65"/>
      <c r="AL65" s="65"/>
      <c r="AM65" s="65"/>
      <c r="AN65" s="65"/>
      <c r="AO65" s="65"/>
      <c r="AP65" s="68"/>
      <c r="AQ65" s="68"/>
      <c r="AR65" s="68"/>
      <c r="AS65" s="69"/>
      <c r="AT65" s="65"/>
      <c r="AU65" s="70"/>
      <c r="AV65" s="65"/>
      <c r="AW65" s="65"/>
      <c r="AX65" s="65"/>
      <c r="AY65" s="65"/>
      <c r="AZ65" s="65"/>
      <c r="BN65" s="71"/>
    </row>
    <row r="66" spans="20:66" ht="53.25" x14ac:dyDescent="0.8">
      <c r="T66" s="63"/>
      <c r="W66" s="64"/>
      <c r="X66" s="65"/>
      <c r="Y66" s="65"/>
      <c r="Z66" s="65"/>
      <c r="AA66" s="65"/>
      <c r="AB66" s="65"/>
      <c r="AC66" s="65"/>
      <c r="AD66" s="66"/>
      <c r="AE66" s="67"/>
      <c r="AG66" s="65"/>
      <c r="AH66" s="65"/>
      <c r="AI66" s="65"/>
      <c r="AJ66" s="65"/>
      <c r="AK66" s="65"/>
      <c r="AL66" s="65"/>
      <c r="AM66" s="65"/>
      <c r="AN66" s="65"/>
      <c r="AO66" s="65"/>
      <c r="AP66" s="68"/>
      <c r="AQ66" s="68"/>
      <c r="AR66" s="68"/>
      <c r="AS66" s="69"/>
      <c r="AT66" s="65"/>
      <c r="AU66" s="70"/>
      <c r="AV66" s="65"/>
      <c r="AW66" s="65"/>
      <c r="AX66" s="65"/>
      <c r="AY66" s="65"/>
      <c r="AZ66" s="65"/>
      <c r="BN66" s="71"/>
    </row>
    <row r="67" spans="20:66" ht="53.25" x14ac:dyDescent="0.8">
      <c r="T67" s="63"/>
      <c r="W67" s="64"/>
      <c r="X67" s="65"/>
      <c r="Y67" s="65"/>
      <c r="Z67" s="65"/>
      <c r="AA67" s="65"/>
      <c r="AB67" s="65"/>
      <c r="AC67" s="65"/>
      <c r="AD67" s="66"/>
      <c r="AE67" s="67"/>
      <c r="AG67" s="65"/>
      <c r="AH67" s="65"/>
      <c r="AI67" s="65"/>
      <c r="AJ67" s="65"/>
      <c r="AK67" s="65"/>
      <c r="AL67" s="65"/>
      <c r="AM67" s="65"/>
      <c r="AN67" s="65"/>
      <c r="AO67" s="65"/>
      <c r="AP67" s="68"/>
      <c r="AQ67" s="68"/>
      <c r="AR67" s="68"/>
      <c r="AS67" s="69"/>
      <c r="AT67" s="65"/>
      <c r="AU67" s="70"/>
      <c r="AV67" s="65"/>
      <c r="AW67" s="65"/>
      <c r="AX67" s="65"/>
      <c r="AY67" s="65"/>
      <c r="AZ67" s="65"/>
      <c r="BN67" s="71"/>
    </row>
    <row r="68" spans="20:66" ht="53.25" x14ac:dyDescent="0.8">
      <c r="T68" s="63"/>
      <c r="W68" s="64"/>
      <c r="X68" s="65"/>
      <c r="Y68" s="65"/>
      <c r="Z68" s="65"/>
      <c r="AA68" s="65"/>
      <c r="AB68" s="65"/>
      <c r="AC68" s="65"/>
      <c r="AD68" s="66"/>
      <c r="AE68" s="67"/>
      <c r="AG68" s="65"/>
      <c r="AH68" s="65"/>
      <c r="AI68" s="65"/>
      <c r="AJ68" s="65"/>
      <c r="AK68" s="65"/>
      <c r="AL68" s="65"/>
      <c r="AM68" s="65"/>
      <c r="AN68" s="65"/>
      <c r="AO68" s="65"/>
      <c r="AP68" s="68"/>
      <c r="AQ68" s="68"/>
      <c r="AR68" s="68"/>
      <c r="AS68" s="69"/>
      <c r="AT68" s="65"/>
      <c r="AU68" s="70"/>
      <c r="AV68" s="65"/>
      <c r="AW68" s="65"/>
      <c r="AX68" s="65"/>
      <c r="AY68" s="65"/>
      <c r="AZ68" s="65"/>
      <c r="BN68" s="71"/>
    </row>
    <row r="69" spans="20:66" ht="53.25" x14ac:dyDescent="0.8">
      <c r="T69" s="63"/>
      <c r="W69" s="64"/>
      <c r="X69" s="65"/>
      <c r="Y69" s="65"/>
      <c r="Z69" s="65"/>
      <c r="AA69" s="65"/>
      <c r="AB69" s="65"/>
      <c r="AC69" s="65"/>
      <c r="AD69" s="66"/>
      <c r="AE69" s="67"/>
      <c r="AG69" s="65"/>
      <c r="AH69" s="65"/>
      <c r="AI69" s="65"/>
      <c r="AJ69" s="65"/>
      <c r="AK69" s="65"/>
      <c r="AL69" s="65"/>
      <c r="AM69" s="65"/>
      <c r="AN69" s="65"/>
      <c r="AO69" s="65"/>
      <c r="AP69" s="68"/>
      <c r="AQ69" s="68"/>
      <c r="AR69" s="68"/>
      <c r="AS69" s="69"/>
      <c r="AT69" s="65"/>
      <c r="AU69" s="70"/>
      <c r="AV69" s="65"/>
      <c r="AW69" s="65"/>
      <c r="AX69" s="65"/>
      <c r="AY69" s="65"/>
      <c r="AZ69" s="65"/>
      <c r="BN69" s="71"/>
    </row>
    <row r="70" spans="20:66" ht="53.25" x14ac:dyDescent="0.8">
      <c r="T70" s="63"/>
      <c r="W70" s="64"/>
      <c r="X70" s="65"/>
      <c r="Y70" s="65"/>
      <c r="Z70" s="65"/>
      <c r="AA70" s="65"/>
      <c r="AB70" s="65"/>
      <c r="AC70" s="65"/>
      <c r="AD70" s="66"/>
      <c r="AE70" s="67"/>
      <c r="AG70" s="65"/>
      <c r="AH70" s="65"/>
      <c r="AI70" s="65"/>
      <c r="AJ70" s="65"/>
      <c r="AK70" s="65"/>
      <c r="AL70" s="65"/>
      <c r="AM70" s="65"/>
      <c r="AN70" s="65"/>
      <c r="AO70" s="65"/>
      <c r="AP70" s="68"/>
      <c r="AQ70" s="68"/>
      <c r="AR70" s="68"/>
      <c r="AS70" s="69"/>
      <c r="AT70" s="65"/>
      <c r="AU70" s="70"/>
      <c r="AV70" s="65"/>
      <c r="AW70" s="65"/>
      <c r="AX70" s="65"/>
      <c r="AY70" s="65"/>
      <c r="AZ70" s="65"/>
      <c r="BN70" s="71"/>
    </row>
    <row r="71" spans="20:66" ht="53.25" x14ac:dyDescent="0.8">
      <c r="T71" s="63"/>
      <c r="W71" s="64"/>
      <c r="X71" s="65"/>
      <c r="Y71" s="65"/>
      <c r="Z71" s="65"/>
      <c r="AA71" s="65"/>
      <c r="AB71" s="65"/>
      <c r="AC71" s="65"/>
      <c r="AD71" s="66"/>
      <c r="AE71" s="67"/>
      <c r="AG71" s="65"/>
      <c r="AH71" s="65"/>
      <c r="AI71" s="65"/>
      <c r="AJ71" s="65"/>
      <c r="AK71" s="65"/>
      <c r="AL71" s="65"/>
      <c r="AM71" s="65"/>
      <c r="AN71" s="65"/>
      <c r="AO71" s="65"/>
      <c r="AP71" s="68"/>
      <c r="AQ71" s="68"/>
      <c r="AR71" s="68"/>
      <c r="AS71" s="69"/>
      <c r="AT71" s="65"/>
      <c r="AU71" s="70"/>
      <c r="AV71" s="65"/>
      <c r="AW71" s="65"/>
      <c r="AX71" s="65"/>
      <c r="AY71" s="65"/>
      <c r="AZ71" s="65"/>
      <c r="BN71" s="71"/>
    </row>
    <row r="72" spans="20:66" ht="53.25" x14ac:dyDescent="0.8">
      <c r="T72" s="63"/>
      <c r="W72" s="64"/>
      <c r="X72" s="65"/>
      <c r="Y72" s="65"/>
      <c r="Z72" s="65"/>
      <c r="AA72" s="65"/>
      <c r="AB72" s="65"/>
      <c r="AC72" s="65"/>
      <c r="AD72" s="66"/>
      <c r="AE72" s="67"/>
      <c r="AG72" s="65"/>
      <c r="AH72" s="65"/>
      <c r="AI72" s="65"/>
      <c r="AJ72" s="65"/>
      <c r="AK72" s="65"/>
      <c r="AL72" s="65"/>
      <c r="AM72" s="65"/>
      <c r="AN72" s="65"/>
      <c r="AO72" s="65"/>
      <c r="AP72" s="68"/>
      <c r="AQ72" s="68"/>
      <c r="AR72" s="68"/>
      <c r="AS72" s="69"/>
      <c r="AT72" s="65"/>
      <c r="AU72" s="70"/>
      <c r="AV72" s="65"/>
      <c r="AW72" s="65"/>
      <c r="AX72" s="65"/>
      <c r="AY72" s="65"/>
      <c r="AZ72" s="65"/>
      <c r="BN72" s="71"/>
    </row>
    <row r="73" spans="20:66" ht="53.25" x14ac:dyDescent="0.8">
      <c r="T73" s="63"/>
      <c r="W73" s="64"/>
      <c r="X73" s="65"/>
      <c r="Y73" s="65"/>
      <c r="Z73" s="65"/>
      <c r="AA73" s="65"/>
      <c r="AB73" s="65"/>
      <c r="AC73" s="65"/>
      <c r="AD73" s="66"/>
      <c r="AE73" s="67"/>
      <c r="AG73" s="65"/>
      <c r="AH73" s="65"/>
      <c r="AI73" s="65"/>
      <c r="AJ73" s="65"/>
      <c r="AK73" s="65"/>
      <c r="AL73" s="65"/>
      <c r="AM73" s="65"/>
      <c r="AN73" s="65"/>
      <c r="AO73" s="65"/>
      <c r="AP73" s="68"/>
      <c r="AQ73" s="68"/>
      <c r="AR73" s="68"/>
      <c r="AS73" s="69"/>
      <c r="AT73" s="65"/>
      <c r="AU73" s="70"/>
      <c r="AV73" s="65"/>
      <c r="AW73" s="65"/>
      <c r="AX73" s="65"/>
      <c r="AY73" s="65"/>
      <c r="AZ73" s="65"/>
      <c r="BN73" s="71"/>
    </row>
    <row r="74" spans="20:66" ht="53.25" x14ac:dyDescent="0.8">
      <c r="T74" s="63"/>
      <c r="W74" s="64"/>
      <c r="X74" s="65"/>
      <c r="Y74" s="65"/>
      <c r="Z74" s="65"/>
      <c r="AA74" s="65"/>
      <c r="AB74" s="65"/>
      <c r="AC74" s="65"/>
      <c r="AD74" s="66"/>
      <c r="AE74" s="67"/>
      <c r="AG74" s="65"/>
      <c r="AH74" s="65"/>
      <c r="AI74" s="65"/>
      <c r="AJ74" s="65"/>
      <c r="AK74" s="65"/>
      <c r="AL74" s="65"/>
      <c r="AM74" s="65"/>
      <c r="AN74" s="65"/>
      <c r="AO74" s="65"/>
      <c r="AP74" s="68"/>
      <c r="AQ74" s="68"/>
      <c r="AR74" s="68"/>
      <c r="AS74" s="69"/>
      <c r="AT74" s="65"/>
      <c r="AU74" s="70"/>
      <c r="AV74" s="65"/>
      <c r="AW74" s="65"/>
      <c r="AX74" s="65"/>
      <c r="AY74" s="65"/>
      <c r="AZ74" s="65"/>
      <c r="BN74" s="71"/>
    </row>
    <row r="75" spans="20:66" ht="53.25" x14ac:dyDescent="0.8">
      <c r="T75" s="63"/>
      <c r="W75" s="64"/>
      <c r="X75" s="65"/>
      <c r="Y75" s="65"/>
      <c r="Z75" s="65"/>
      <c r="AA75" s="65"/>
      <c r="AB75" s="65"/>
      <c r="AC75" s="65"/>
      <c r="AD75" s="66"/>
      <c r="AE75" s="67"/>
      <c r="AG75" s="65"/>
      <c r="AH75" s="65"/>
      <c r="AI75" s="65"/>
      <c r="AJ75" s="65"/>
      <c r="AK75" s="65"/>
      <c r="AL75" s="65"/>
      <c r="AM75" s="65"/>
      <c r="AN75" s="65"/>
      <c r="AO75" s="65"/>
      <c r="AP75" s="68"/>
      <c r="AQ75" s="68"/>
      <c r="AR75" s="68"/>
      <c r="AS75" s="69"/>
      <c r="AT75" s="65"/>
      <c r="AU75" s="70"/>
      <c r="AV75" s="65"/>
      <c r="AW75" s="65"/>
      <c r="AX75" s="65"/>
      <c r="AY75" s="65"/>
      <c r="AZ75" s="65"/>
      <c r="BN75" s="71"/>
    </row>
    <row r="76" spans="20:66" ht="53.25" x14ac:dyDescent="0.8">
      <c r="T76" s="63"/>
      <c r="W76" s="64"/>
      <c r="X76" s="65"/>
      <c r="Y76" s="65"/>
      <c r="Z76" s="65"/>
      <c r="AA76" s="65"/>
      <c r="AB76" s="65"/>
      <c r="AC76" s="65"/>
      <c r="AD76" s="66"/>
      <c r="AE76" s="67"/>
      <c r="AG76" s="65"/>
      <c r="AH76" s="65"/>
      <c r="AI76" s="65"/>
      <c r="AJ76" s="65"/>
      <c r="AK76" s="65"/>
      <c r="AL76" s="65"/>
      <c r="AM76" s="65"/>
      <c r="AN76" s="65"/>
      <c r="AO76" s="65"/>
      <c r="AP76" s="68"/>
      <c r="AQ76" s="68"/>
      <c r="AR76" s="68"/>
      <c r="AS76" s="69"/>
      <c r="AT76" s="65"/>
      <c r="AU76" s="70"/>
      <c r="AV76" s="65"/>
      <c r="AW76" s="65"/>
      <c r="AX76" s="65"/>
      <c r="AY76" s="65"/>
      <c r="AZ76" s="65"/>
      <c r="BN76" s="71"/>
    </row>
    <row r="77" spans="20:66" ht="53.25" x14ac:dyDescent="0.8">
      <c r="T77" s="63"/>
      <c r="W77" s="64"/>
      <c r="X77" s="65"/>
      <c r="Y77" s="65"/>
      <c r="Z77" s="65"/>
      <c r="AA77" s="65"/>
      <c r="AB77" s="65"/>
      <c r="AC77" s="65"/>
      <c r="AD77" s="66"/>
      <c r="AE77" s="67"/>
      <c r="AG77" s="65"/>
      <c r="AH77" s="65"/>
      <c r="AI77" s="65"/>
      <c r="AJ77" s="65"/>
      <c r="AK77" s="65"/>
      <c r="AL77" s="65"/>
      <c r="AM77" s="65"/>
      <c r="AN77" s="65"/>
      <c r="AO77" s="65"/>
      <c r="AP77" s="68"/>
      <c r="AQ77" s="68"/>
      <c r="AR77" s="68"/>
      <c r="AS77" s="69"/>
      <c r="AT77" s="65"/>
      <c r="AU77" s="70"/>
      <c r="AV77" s="65"/>
      <c r="AW77" s="65"/>
      <c r="AX77" s="65"/>
      <c r="AY77" s="65"/>
      <c r="AZ77" s="65"/>
      <c r="BN77" s="71"/>
    </row>
    <row r="78" spans="20:66" ht="53.25" x14ac:dyDescent="0.8">
      <c r="T78" s="63"/>
      <c r="W78" s="64"/>
      <c r="X78" s="65"/>
      <c r="Y78" s="65"/>
      <c r="Z78" s="65"/>
      <c r="AA78" s="65"/>
      <c r="AB78" s="65"/>
      <c r="AC78" s="65"/>
      <c r="AD78" s="66"/>
      <c r="AE78" s="67"/>
      <c r="AG78" s="65"/>
      <c r="AH78" s="65"/>
      <c r="AI78" s="65"/>
      <c r="AJ78" s="65"/>
      <c r="AK78" s="65"/>
      <c r="AL78" s="65"/>
      <c r="AM78" s="65"/>
      <c r="AN78" s="65"/>
      <c r="AO78" s="65"/>
      <c r="AP78" s="68"/>
      <c r="AQ78" s="68"/>
      <c r="AR78" s="68"/>
      <c r="AS78" s="69"/>
      <c r="AT78" s="65"/>
      <c r="AU78" s="70"/>
      <c r="AV78" s="65"/>
      <c r="AW78" s="65"/>
      <c r="AX78" s="65"/>
      <c r="AY78" s="65"/>
      <c r="AZ78" s="65"/>
      <c r="BN78" s="71"/>
    </row>
    <row r="79" spans="20:66" ht="53.25" x14ac:dyDescent="0.8">
      <c r="T79" s="63"/>
      <c r="W79" s="64"/>
      <c r="X79" s="65"/>
      <c r="Y79" s="65"/>
      <c r="Z79" s="65"/>
      <c r="AA79" s="65"/>
      <c r="AB79" s="65"/>
      <c r="AC79" s="65"/>
      <c r="AD79" s="66"/>
      <c r="AE79" s="67"/>
      <c r="AG79" s="65"/>
      <c r="AH79" s="65"/>
      <c r="AI79" s="65"/>
      <c r="AJ79" s="65"/>
      <c r="AK79" s="65"/>
      <c r="AL79" s="65"/>
      <c r="AM79" s="65"/>
      <c r="AN79" s="65"/>
      <c r="AO79" s="65"/>
      <c r="AP79" s="68"/>
      <c r="AQ79" s="68"/>
      <c r="AR79" s="68"/>
      <c r="AS79" s="69"/>
      <c r="AT79" s="65"/>
      <c r="AU79" s="70"/>
      <c r="AV79" s="65"/>
      <c r="AW79" s="65"/>
      <c r="AX79" s="65"/>
      <c r="AY79" s="65"/>
      <c r="AZ79" s="65"/>
      <c r="BN79" s="71"/>
    </row>
    <row r="80" spans="20:66" ht="53.25" x14ac:dyDescent="0.8">
      <c r="T80" s="63"/>
      <c r="W80" s="64"/>
      <c r="X80" s="65"/>
      <c r="Y80" s="65"/>
      <c r="Z80" s="65"/>
      <c r="AA80" s="65"/>
      <c r="AB80" s="65"/>
      <c r="AC80" s="65"/>
      <c r="AD80" s="66"/>
      <c r="AE80" s="67"/>
      <c r="AG80" s="65"/>
      <c r="AH80" s="65"/>
      <c r="AI80" s="65"/>
      <c r="AJ80" s="65"/>
      <c r="AK80" s="65"/>
      <c r="AL80" s="65"/>
      <c r="AM80" s="65"/>
      <c r="AN80" s="65"/>
      <c r="AO80" s="65"/>
      <c r="AP80" s="68"/>
      <c r="AQ80" s="68"/>
      <c r="AR80" s="68"/>
      <c r="AS80" s="69"/>
      <c r="AT80" s="65"/>
      <c r="AU80" s="70"/>
      <c r="AV80" s="65"/>
      <c r="AW80" s="65"/>
      <c r="AX80" s="65"/>
      <c r="AY80" s="65"/>
      <c r="AZ80" s="65"/>
      <c r="BN80" s="71"/>
    </row>
    <row r="81" spans="20:66" ht="53.25" x14ac:dyDescent="0.8">
      <c r="T81" s="63"/>
      <c r="W81" s="64"/>
      <c r="X81" s="65"/>
      <c r="Y81" s="65"/>
      <c r="Z81" s="65"/>
      <c r="AA81" s="65"/>
      <c r="AB81" s="65"/>
      <c r="AC81" s="65"/>
      <c r="AD81" s="66"/>
      <c r="AE81" s="67"/>
      <c r="AG81" s="65"/>
      <c r="AH81" s="65"/>
      <c r="AI81" s="65"/>
      <c r="AJ81" s="65"/>
      <c r="AK81" s="65"/>
      <c r="AL81" s="65"/>
      <c r="AM81" s="65"/>
      <c r="AN81" s="65"/>
      <c r="AO81" s="65"/>
      <c r="AP81" s="68"/>
      <c r="AQ81" s="68"/>
      <c r="AR81" s="68"/>
      <c r="AS81" s="69"/>
      <c r="AT81" s="65"/>
      <c r="AU81" s="70"/>
      <c r="AV81" s="65"/>
      <c r="AW81" s="65"/>
      <c r="AX81" s="65"/>
      <c r="AY81" s="65"/>
      <c r="AZ81" s="65"/>
      <c r="BN81" s="71"/>
    </row>
    <row r="82" spans="20:66" ht="53.25" x14ac:dyDescent="0.8">
      <c r="T82" s="63"/>
      <c r="W82" s="64"/>
      <c r="X82" s="65"/>
      <c r="Y82" s="65"/>
      <c r="Z82" s="65"/>
      <c r="AA82" s="65"/>
      <c r="AB82" s="65"/>
      <c r="AC82" s="65"/>
      <c r="AD82" s="66"/>
      <c r="AE82" s="67"/>
      <c r="AG82" s="65"/>
      <c r="AH82" s="65"/>
      <c r="AI82" s="65"/>
      <c r="AJ82" s="65"/>
      <c r="AK82" s="65"/>
      <c r="AL82" s="65"/>
      <c r="AM82" s="65"/>
      <c r="AN82" s="65"/>
      <c r="AO82" s="65"/>
      <c r="AP82" s="68"/>
      <c r="AQ82" s="68"/>
      <c r="AR82" s="68"/>
      <c r="AS82" s="69"/>
      <c r="AT82" s="65"/>
      <c r="AU82" s="70"/>
      <c r="AV82" s="65"/>
      <c r="AW82" s="65"/>
      <c r="AX82" s="65"/>
      <c r="AY82" s="65"/>
      <c r="AZ82" s="65"/>
      <c r="BN82" s="71"/>
    </row>
    <row r="83" spans="20:66" ht="53.25" x14ac:dyDescent="0.8">
      <c r="T83" s="63"/>
      <c r="W83" s="64"/>
      <c r="X83" s="65"/>
      <c r="Y83" s="65"/>
      <c r="Z83" s="65"/>
      <c r="AA83" s="65"/>
      <c r="AB83" s="65"/>
      <c r="AC83" s="65"/>
      <c r="AD83" s="66"/>
      <c r="AE83" s="67"/>
      <c r="AG83" s="65"/>
      <c r="AH83" s="65"/>
      <c r="AI83" s="65"/>
      <c r="AJ83" s="65"/>
      <c r="AK83" s="65"/>
      <c r="AL83" s="65"/>
      <c r="AM83" s="65"/>
      <c r="AN83" s="65"/>
      <c r="AO83" s="65"/>
      <c r="AP83" s="68"/>
      <c r="AQ83" s="68"/>
      <c r="AR83" s="68"/>
      <c r="AS83" s="69"/>
      <c r="AT83" s="65"/>
      <c r="AU83" s="70"/>
      <c r="AV83" s="65"/>
      <c r="AW83" s="65"/>
      <c r="AX83" s="65"/>
      <c r="AY83" s="65"/>
      <c r="AZ83" s="65"/>
      <c r="BN83" s="71"/>
    </row>
    <row r="84" spans="20:66" ht="53.25" x14ac:dyDescent="0.8">
      <c r="T84" s="63"/>
      <c r="W84" s="64"/>
      <c r="X84" s="65"/>
      <c r="Y84" s="65"/>
      <c r="Z84" s="65"/>
      <c r="AA84" s="65"/>
      <c r="AB84" s="65"/>
      <c r="AC84" s="65"/>
      <c r="AD84" s="66"/>
      <c r="AE84" s="67"/>
      <c r="AG84" s="65"/>
      <c r="AH84" s="65"/>
      <c r="AI84" s="65"/>
      <c r="AJ84" s="65"/>
      <c r="AK84" s="65"/>
      <c r="AL84" s="65"/>
      <c r="AM84" s="65"/>
      <c r="AN84" s="65"/>
      <c r="AO84" s="65"/>
      <c r="AP84" s="68"/>
      <c r="AQ84" s="68"/>
      <c r="AR84" s="68"/>
      <c r="AS84" s="69"/>
      <c r="AT84" s="65"/>
      <c r="AU84" s="70"/>
      <c r="AV84" s="65"/>
      <c r="AW84" s="65"/>
      <c r="AX84" s="65"/>
      <c r="AY84" s="65"/>
      <c r="AZ84" s="65"/>
      <c r="BN84" s="71"/>
    </row>
    <row r="85" spans="20:66" ht="53.25" x14ac:dyDescent="0.8">
      <c r="T85" s="63"/>
      <c r="W85" s="64"/>
      <c r="X85" s="65"/>
      <c r="Y85" s="65"/>
      <c r="Z85" s="65"/>
      <c r="AA85" s="65"/>
      <c r="AB85" s="65"/>
      <c r="AC85" s="65"/>
      <c r="AD85" s="66"/>
      <c r="AE85" s="67"/>
      <c r="AG85" s="65"/>
      <c r="AH85" s="65"/>
      <c r="AI85" s="65"/>
      <c r="AJ85" s="65"/>
      <c r="AK85" s="65"/>
      <c r="AL85" s="65"/>
      <c r="AM85" s="65"/>
      <c r="AN85" s="65"/>
      <c r="AO85" s="65"/>
      <c r="AP85" s="68"/>
      <c r="AQ85" s="68"/>
      <c r="AR85" s="68"/>
      <c r="AS85" s="69"/>
      <c r="AT85" s="65"/>
      <c r="AU85" s="70"/>
      <c r="AV85" s="65"/>
      <c r="AW85" s="65"/>
      <c r="AX85" s="65"/>
      <c r="AY85" s="65"/>
      <c r="AZ85" s="65"/>
      <c r="BN85" s="71"/>
    </row>
    <row r="86" spans="20:66" ht="53.25" x14ac:dyDescent="0.8">
      <c r="T86" s="63"/>
      <c r="W86" s="64"/>
      <c r="X86" s="65"/>
      <c r="Y86" s="65"/>
      <c r="Z86" s="65"/>
      <c r="AA86" s="65"/>
      <c r="AB86" s="65"/>
      <c r="AC86" s="65"/>
      <c r="AD86" s="66"/>
      <c r="AE86" s="67"/>
      <c r="AG86" s="65"/>
      <c r="AH86" s="65"/>
      <c r="AI86" s="65"/>
      <c r="AJ86" s="65"/>
      <c r="AK86" s="65"/>
      <c r="AL86" s="65"/>
      <c r="AM86" s="65"/>
      <c r="AN86" s="65"/>
      <c r="AO86" s="65"/>
      <c r="AP86" s="68"/>
      <c r="AQ86" s="68"/>
      <c r="AR86" s="68"/>
      <c r="AS86" s="69"/>
      <c r="AT86" s="65"/>
      <c r="AU86" s="70"/>
      <c r="AV86" s="65"/>
      <c r="AW86" s="65"/>
      <c r="AX86" s="65"/>
      <c r="AY86" s="65"/>
      <c r="AZ86" s="65"/>
      <c r="BN86" s="71"/>
    </row>
    <row r="87" spans="20:66" ht="53.25" x14ac:dyDescent="0.8">
      <c r="T87" s="63"/>
      <c r="W87" s="64"/>
      <c r="X87" s="65"/>
      <c r="Y87" s="65"/>
      <c r="Z87" s="65"/>
      <c r="AA87" s="65"/>
      <c r="AB87" s="65"/>
      <c r="AC87" s="65"/>
      <c r="AD87" s="66"/>
      <c r="AE87" s="67"/>
      <c r="AG87" s="65"/>
      <c r="AH87" s="65"/>
      <c r="AI87" s="65"/>
      <c r="AJ87" s="65"/>
      <c r="AK87" s="65"/>
      <c r="AL87" s="65"/>
      <c r="AM87" s="65"/>
      <c r="AN87" s="65"/>
      <c r="AO87" s="65"/>
      <c r="AP87" s="68"/>
      <c r="AQ87" s="68"/>
      <c r="AR87" s="68"/>
      <c r="AS87" s="69"/>
      <c r="AT87" s="65"/>
      <c r="AU87" s="70"/>
      <c r="AV87" s="65"/>
      <c r="AW87" s="65"/>
      <c r="AX87" s="65"/>
      <c r="AY87" s="65"/>
      <c r="AZ87" s="65"/>
      <c r="BN87" s="71"/>
    </row>
    <row r="88" spans="20:66" ht="53.25" x14ac:dyDescent="0.8">
      <c r="T88" s="63"/>
      <c r="W88" s="64"/>
      <c r="X88" s="65"/>
      <c r="Y88" s="65"/>
      <c r="Z88" s="65"/>
      <c r="AA88" s="65"/>
      <c r="AB88" s="65"/>
      <c r="AC88" s="65"/>
      <c r="AD88" s="66"/>
      <c r="AE88" s="67"/>
      <c r="AG88" s="65"/>
      <c r="AH88" s="65"/>
      <c r="AI88" s="65"/>
      <c r="AJ88" s="65"/>
      <c r="AK88" s="65"/>
      <c r="AL88" s="65"/>
      <c r="AM88" s="65"/>
      <c r="AN88" s="65"/>
      <c r="AO88" s="65"/>
      <c r="AP88" s="68"/>
      <c r="AQ88" s="68"/>
      <c r="AR88" s="68"/>
      <c r="AS88" s="69"/>
      <c r="AT88" s="65"/>
      <c r="AU88" s="70"/>
      <c r="AV88" s="65"/>
      <c r="AW88" s="65"/>
      <c r="AX88" s="65"/>
      <c r="AY88" s="65"/>
      <c r="AZ88" s="65"/>
      <c r="BN88" s="71"/>
    </row>
    <row r="89" spans="20:66" ht="53.25" x14ac:dyDescent="0.8">
      <c r="T89" s="63"/>
      <c r="W89" s="64"/>
      <c r="X89" s="65"/>
      <c r="Y89" s="65"/>
      <c r="Z89" s="65"/>
      <c r="AA89" s="65"/>
      <c r="AB89" s="65"/>
      <c r="AC89" s="65"/>
      <c r="AD89" s="66"/>
      <c r="AE89" s="67"/>
      <c r="AG89" s="65"/>
      <c r="AH89" s="65"/>
      <c r="AI89" s="65"/>
      <c r="AJ89" s="65"/>
      <c r="AK89" s="65"/>
      <c r="AL89" s="65"/>
      <c r="AM89" s="65"/>
      <c r="AN89" s="65"/>
      <c r="AO89" s="65"/>
      <c r="AP89" s="68"/>
      <c r="AQ89" s="68"/>
      <c r="AR89" s="68"/>
      <c r="AS89" s="69"/>
      <c r="AT89" s="65"/>
      <c r="AU89" s="70"/>
      <c r="AV89" s="65"/>
      <c r="AW89" s="65"/>
      <c r="AX89" s="65"/>
      <c r="AY89" s="65"/>
      <c r="AZ89" s="65"/>
      <c r="BN89" s="71"/>
    </row>
    <row r="90" spans="20:66" ht="53.25" x14ac:dyDescent="0.8">
      <c r="T90" s="63"/>
      <c r="W90" s="64"/>
      <c r="X90" s="65"/>
      <c r="Y90" s="65"/>
      <c r="Z90" s="65"/>
      <c r="AA90" s="65"/>
      <c r="AB90" s="65"/>
      <c r="AC90" s="65"/>
      <c r="AD90" s="66"/>
      <c r="AE90" s="67"/>
      <c r="AG90" s="65"/>
      <c r="AH90" s="65"/>
      <c r="AI90" s="65"/>
      <c r="AJ90" s="65"/>
      <c r="AK90" s="65"/>
      <c r="AL90" s="65"/>
      <c r="AM90" s="65"/>
      <c r="AN90" s="65"/>
      <c r="AO90" s="65"/>
      <c r="AP90" s="68"/>
      <c r="AQ90" s="68"/>
      <c r="AR90" s="68"/>
      <c r="AS90" s="69"/>
      <c r="AT90" s="65"/>
      <c r="AU90" s="70"/>
      <c r="AV90" s="65"/>
      <c r="AW90" s="65"/>
      <c r="AX90" s="65"/>
      <c r="AY90" s="65"/>
      <c r="AZ90" s="65"/>
      <c r="BN90" s="71"/>
    </row>
    <row r="91" spans="20:66" ht="53.25" x14ac:dyDescent="0.8">
      <c r="T91" s="63"/>
      <c r="W91" s="64"/>
      <c r="X91" s="65"/>
      <c r="Y91" s="65"/>
      <c r="Z91" s="65"/>
      <c r="AA91" s="65"/>
      <c r="AB91" s="65"/>
      <c r="AC91" s="65"/>
      <c r="AD91" s="66"/>
      <c r="AE91" s="67"/>
      <c r="AG91" s="65"/>
      <c r="AH91" s="65"/>
      <c r="AI91" s="65"/>
      <c r="AJ91" s="65"/>
      <c r="AK91" s="65"/>
      <c r="AL91" s="65"/>
      <c r="AM91" s="65"/>
      <c r="AN91" s="65"/>
      <c r="AO91" s="65"/>
      <c r="AP91" s="68"/>
      <c r="AQ91" s="68"/>
      <c r="AR91" s="68"/>
      <c r="AS91" s="69"/>
      <c r="AT91" s="65"/>
      <c r="AU91" s="70"/>
      <c r="AV91" s="65"/>
      <c r="AW91" s="65"/>
      <c r="AX91" s="65"/>
      <c r="AY91" s="65"/>
      <c r="AZ91" s="65"/>
      <c r="BN91" s="71"/>
    </row>
    <row r="92" spans="20:66" ht="53.25" x14ac:dyDescent="0.8">
      <c r="T92" s="63"/>
      <c r="W92" s="64"/>
      <c r="X92" s="65"/>
      <c r="Y92" s="65"/>
      <c r="Z92" s="65"/>
      <c r="AA92" s="65"/>
      <c r="AB92" s="65"/>
      <c r="AC92" s="65"/>
      <c r="AD92" s="66"/>
      <c r="AE92" s="67"/>
      <c r="AG92" s="65"/>
      <c r="AH92" s="65"/>
      <c r="AI92" s="65"/>
      <c r="AJ92" s="65"/>
      <c r="AK92" s="65"/>
      <c r="AL92" s="65"/>
      <c r="AM92" s="65"/>
      <c r="AN92" s="65"/>
      <c r="AO92" s="65"/>
      <c r="AP92" s="68"/>
      <c r="AQ92" s="68"/>
      <c r="AR92" s="68"/>
      <c r="AS92" s="69"/>
      <c r="AT92" s="65"/>
      <c r="AU92" s="70"/>
      <c r="AV92" s="65"/>
      <c r="AW92" s="65"/>
      <c r="AX92" s="65"/>
      <c r="AY92" s="65"/>
      <c r="AZ92" s="65"/>
      <c r="BN92" s="71"/>
    </row>
    <row r="93" spans="20:66" ht="53.25" x14ac:dyDescent="0.8">
      <c r="T93" s="63"/>
      <c r="W93" s="64"/>
      <c r="X93" s="65"/>
      <c r="Y93" s="65"/>
      <c r="Z93" s="65"/>
      <c r="AA93" s="65"/>
      <c r="AB93" s="65"/>
      <c r="AC93" s="65"/>
      <c r="AD93" s="66"/>
      <c r="AE93" s="67"/>
      <c r="AG93" s="65"/>
      <c r="AH93" s="65"/>
      <c r="AI93" s="65"/>
      <c r="AJ93" s="65"/>
      <c r="AK93" s="65"/>
      <c r="AL93" s="65"/>
      <c r="AM93" s="65"/>
      <c r="AN93" s="65"/>
      <c r="AO93" s="65"/>
      <c r="AP93" s="68"/>
      <c r="AQ93" s="68"/>
      <c r="AR93" s="68"/>
      <c r="AS93" s="69"/>
      <c r="AT93" s="65"/>
      <c r="AU93" s="70"/>
      <c r="AV93" s="65"/>
      <c r="AW93" s="65"/>
      <c r="AX93" s="65"/>
      <c r="AY93" s="65"/>
      <c r="AZ93" s="65"/>
      <c r="BN93" s="71"/>
    </row>
    <row r="94" spans="20:66" ht="53.25" x14ac:dyDescent="0.8">
      <c r="T94" s="63"/>
      <c r="W94" s="64"/>
      <c r="X94" s="65"/>
      <c r="Y94" s="65"/>
      <c r="Z94" s="65"/>
      <c r="AA94" s="65"/>
      <c r="AB94" s="65"/>
      <c r="AC94" s="65"/>
      <c r="AD94" s="66"/>
      <c r="AE94" s="67"/>
      <c r="AG94" s="65"/>
      <c r="AH94" s="65"/>
      <c r="AI94" s="65"/>
      <c r="AJ94" s="65"/>
      <c r="AK94" s="65"/>
      <c r="AL94" s="65"/>
      <c r="AM94" s="65"/>
      <c r="AN94" s="65"/>
      <c r="AO94" s="65"/>
      <c r="AP94" s="68"/>
      <c r="AQ94" s="68"/>
      <c r="AR94" s="68"/>
      <c r="AS94" s="69"/>
      <c r="AT94" s="65"/>
      <c r="AU94" s="70"/>
      <c r="AV94" s="65"/>
      <c r="AW94" s="65"/>
      <c r="AX94" s="65"/>
      <c r="AY94" s="65"/>
      <c r="AZ94" s="65"/>
      <c r="BN94" s="71"/>
    </row>
    <row r="95" spans="20:66" ht="53.25" x14ac:dyDescent="0.8">
      <c r="T95" s="63"/>
      <c r="W95" s="64"/>
      <c r="X95" s="65"/>
      <c r="Y95" s="65"/>
      <c r="Z95" s="65"/>
      <c r="AA95" s="65"/>
      <c r="AB95" s="65"/>
      <c r="AC95" s="65"/>
      <c r="AD95" s="66"/>
      <c r="AE95" s="67"/>
      <c r="AG95" s="65"/>
      <c r="AH95" s="65"/>
      <c r="AI95" s="65"/>
      <c r="AJ95" s="65"/>
      <c r="AK95" s="65"/>
      <c r="AL95" s="65"/>
      <c r="AM95" s="65"/>
      <c r="AN95" s="65"/>
      <c r="AO95" s="65"/>
      <c r="AP95" s="68"/>
      <c r="AQ95" s="68"/>
      <c r="AR95" s="68"/>
      <c r="AS95" s="69"/>
      <c r="AT95" s="65"/>
      <c r="AU95" s="70"/>
      <c r="AV95" s="65"/>
      <c r="AW95" s="65"/>
      <c r="AX95" s="65"/>
      <c r="AY95" s="65"/>
      <c r="AZ95" s="65"/>
      <c r="BN95" s="71"/>
    </row>
    <row r="96" spans="20:66" ht="53.25" x14ac:dyDescent="0.8">
      <c r="T96" s="63"/>
      <c r="W96" s="64"/>
      <c r="X96" s="65"/>
      <c r="Y96" s="65"/>
      <c r="Z96" s="65"/>
      <c r="AA96" s="65"/>
      <c r="AB96" s="65"/>
      <c r="AC96" s="65"/>
      <c r="AD96" s="66"/>
      <c r="AE96" s="67"/>
      <c r="AG96" s="65"/>
      <c r="AH96" s="65"/>
      <c r="AI96" s="65"/>
      <c r="AJ96" s="65"/>
      <c r="AK96" s="65"/>
      <c r="AL96" s="65"/>
      <c r="AM96" s="65"/>
      <c r="AN96" s="65"/>
      <c r="AO96" s="65"/>
      <c r="AP96" s="68"/>
      <c r="AQ96" s="68"/>
      <c r="AR96" s="68"/>
      <c r="AS96" s="69"/>
      <c r="AT96" s="65"/>
      <c r="AU96" s="70"/>
      <c r="AV96" s="65"/>
      <c r="AW96" s="65"/>
      <c r="AX96" s="65"/>
      <c r="AY96" s="65"/>
      <c r="AZ96" s="65"/>
      <c r="BN96" s="71"/>
    </row>
    <row r="97" spans="20:66" ht="53.25" x14ac:dyDescent="0.8">
      <c r="T97" s="63"/>
      <c r="W97" s="64"/>
      <c r="X97" s="65"/>
      <c r="Y97" s="65"/>
      <c r="Z97" s="65"/>
      <c r="AA97" s="65"/>
      <c r="AB97" s="65"/>
      <c r="AC97" s="65"/>
      <c r="AD97" s="66"/>
      <c r="AE97" s="67"/>
      <c r="AG97" s="65"/>
      <c r="AH97" s="65"/>
      <c r="AI97" s="65"/>
      <c r="AJ97" s="65"/>
      <c r="AK97" s="65"/>
      <c r="AL97" s="65"/>
      <c r="AM97" s="65"/>
      <c r="AN97" s="65"/>
      <c r="AO97" s="65"/>
      <c r="AP97" s="68"/>
      <c r="AQ97" s="68"/>
      <c r="AR97" s="68"/>
      <c r="AS97" s="69"/>
      <c r="AT97" s="65"/>
      <c r="AU97" s="70"/>
      <c r="AV97" s="65"/>
      <c r="AW97" s="65"/>
      <c r="AX97" s="65"/>
      <c r="AY97" s="65"/>
      <c r="AZ97" s="65"/>
      <c r="BN97" s="71"/>
    </row>
    <row r="98" spans="20:66" ht="53.25" x14ac:dyDescent="0.8">
      <c r="T98" s="63"/>
      <c r="W98" s="64"/>
      <c r="X98" s="65"/>
      <c r="Y98" s="65"/>
      <c r="Z98" s="65"/>
      <c r="AA98" s="65"/>
      <c r="AB98" s="65"/>
      <c r="AC98" s="65"/>
      <c r="AD98" s="66"/>
      <c r="AE98" s="67"/>
      <c r="AG98" s="65"/>
      <c r="AH98" s="65"/>
      <c r="AI98" s="65"/>
      <c r="AJ98" s="65"/>
      <c r="AK98" s="65"/>
      <c r="AL98" s="65"/>
      <c r="AM98" s="65"/>
      <c r="AN98" s="65"/>
      <c r="AO98" s="65"/>
      <c r="AP98" s="68"/>
      <c r="AQ98" s="68"/>
      <c r="AR98" s="68"/>
      <c r="AS98" s="69"/>
      <c r="AT98" s="65"/>
      <c r="AU98" s="70"/>
      <c r="AV98" s="65"/>
      <c r="AW98" s="65"/>
      <c r="AX98" s="65"/>
      <c r="AY98" s="65"/>
      <c r="AZ98" s="65"/>
      <c r="BN98" s="71"/>
    </row>
    <row r="99" spans="20:66" ht="53.25" x14ac:dyDescent="0.8">
      <c r="T99" s="63"/>
      <c r="W99" s="64"/>
      <c r="X99" s="65"/>
      <c r="Y99" s="65"/>
      <c r="Z99" s="65"/>
      <c r="AA99" s="65"/>
      <c r="AB99" s="65"/>
      <c r="AC99" s="65"/>
      <c r="AD99" s="66"/>
      <c r="AE99" s="67"/>
      <c r="AG99" s="65"/>
      <c r="AH99" s="65"/>
      <c r="AI99" s="65"/>
      <c r="AJ99" s="65"/>
      <c r="AK99" s="65"/>
      <c r="AL99" s="65"/>
      <c r="AM99" s="65"/>
      <c r="AN99" s="65"/>
      <c r="AO99" s="65"/>
      <c r="AP99" s="68"/>
      <c r="AQ99" s="68"/>
      <c r="AR99" s="68"/>
      <c r="AS99" s="69"/>
      <c r="AT99" s="65"/>
      <c r="AU99" s="70"/>
      <c r="AV99" s="65"/>
      <c r="AW99" s="65"/>
      <c r="AX99" s="65"/>
      <c r="AY99" s="65"/>
      <c r="AZ99" s="65"/>
      <c r="BN99" s="71"/>
    </row>
    <row r="100" spans="20:66" ht="53.25" x14ac:dyDescent="0.8">
      <c r="T100" s="63"/>
      <c r="W100" s="64"/>
      <c r="X100" s="65"/>
      <c r="Y100" s="65"/>
      <c r="Z100" s="65"/>
      <c r="AA100" s="65"/>
      <c r="AB100" s="65"/>
      <c r="AC100" s="65"/>
      <c r="AD100" s="66"/>
      <c r="AE100" s="67"/>
      <c r="AG100" s="65"/>
      <c r="AH100" s="65"/>
      <c r="AI100" s="65"/>
      <c r="AJ100" s="65"/>
      <c r="AK100" s="65"/>
      <c r="AL100" s="65"/>
      <c r="AM100" s="65"/>
      <c r="AN100" s="65"/>
      <c r="AO100" s="65"/>
      <c r="AP100" s="68"/>
      <c r="AQ100" s="68"/>
      <c r="AR100" s="68"/>
      <c r="AS100" s="69"/>
      <c r="AT100" s="65"/>
      <c r="AU100" s="70"/>
      <c r="AV100" s="65"/>
      <c r="AW100" s="65"/>
      <c r="AX100" s="65"/>
      <c r="AY100" s="65"/>
      <c r="AZ100" s="65"/>
      <c r="BN100" s="71"/>
    </row>
    <row r="101" spans="20:66" ht="53.25" x14ac:dyDescent="0.8">
      <c r="T101" s="63"/>
      <c r="W101" s="64"/>
      <c r="X101" s="65"/>
      <c r="Y101" s="65"/>
      <c r="Z101" s="65"/>
      <c r="AA101" s="65"/>
      <c r="AB101" s="65"/>
      <c r="AC101" s="65"/>
      <c r="AD101" s="66"/>
      <c r="AE101" s="67"/>
      <c r="AG101" s="65"/>
      <c r="AH101" s="65"/>
      <c r="AI101" s="65"/>
      <c r="AJ101" s="65"/>
      <c r="AK101" s="65"/>
      <c r="AL101" s="65"/>
      <c r="AM101" s="65"/>
      <c r="AN101" s="65"/>
      <c r="AO101" s="65"/>
      <c r="AP101" s="68"/>
      <c r="AQ101" s="68"/>
      <c r="AR101" s="68"/>
      <c r="AS101" s="69"/>
      <c r="AT101" s="65"/>
      <c r="AU101" s="70"/>
      <c r="AV101" s="65"/>
      <c r="AW101" s="65"/>
      <c r="AX101" s="65"/>
      <c r="AY101" s="65"/>
      <c r="AZ101" s="65"/>
      <c r="BN101" s="71"/>
    </row>
    <row r="102" spans="20:66" ht="53.25" x14ac:dyDescent="0.8">
      <c r="T102" s="63"/>
      <c r="W102" s="64"/>
      <c r="X102" s="65"/>
      <c r="Y102" s="65"/>
      <c r="Z102" s="65"/>
      <c r="AA102" s="65"/>
      <c r="AB102" s="65"/>
      <c r="AC102" s="65"/>
      <c r="AD102" s="66"/>
      <c r="AE102" s="67"/>
      <c r="AG102" s="65"/>
      <c r="AH102" s="65"/>
      <c r="AI102" s="65"/>
      <c r="AJ102" s="65"/>
      <c r="AK102" s="65"/>
      <c r="AL102" s="65"/>
      <c r="AM102" s="65"/>
      <c r="AN102" s="65"/>
      <c r="AO102" s="65"/>
      <c r="AP102" s="68"/>
      <c r="AQ102" s="68"/>
      <c r="AR102" s="68"/>
      <c r="AS102" s="69"/>
      <c r="AT102" s="65"/>
      <c r="AU102" s="70"/>
      <c r="AV102" s="65"/>
      <c r="AW102" s="65"/>
      <c r="AX102" s="65"/>
      <c r="AY102" s="65"/>
      <c r="AZ102" s="65"/>
      <c r="BN102" s="71"/>
    </row>
    <row r="103" spans="20:66" ht="53.25" x14ac:dyDescent="0.8">
      <c r="T103" s="63"/>
      <c r="W103" s="64"/>
      <c r="X103" s="65"/>
      <c r="Y103" s="65"/>
      <c r="Z103" s="65"/>
      <c r="AA103" s="65"/>
      <c r="AB103" s="65"/>
      <c r="AC103" s="65"/>
      <c r="AD103" s="66"/>
      <c r="AE103" s="67"/>
      <c r="AG103" s="65"/>
      <c r="AH103" s="65"/>
      <c r="AI103" s="65"/>
      <c r="AJ103" s="65"/>
      <c r="AK103" s="65"/>
      <c r="AL103" s="65"/>
      <c r="AM103" s="65"/>
      <c r="AN103" s="65"/>
      <c r="AO103" s="65"/>
      <c r="AP103" s="68"/>
      <c r="AQ103" s="68"/>
      <c r="AR103" s="68"/>
      <c r="AS103" s="69"/>
      <c r="AT103" s="65"/>
      <c r="AU103" s="70"/>
      <c r="AV103" s="65"/>
      <c r="AW103" s="65"/>
      <c r="AX103" s="65"/>
      <c r="AY103" s="65"/>
      <c r="AZ103" s="65"/>
      <c r="BN103" s="71"/>
    </row>
    <row r="104" spans="20:66" ht="53.25" x14ac:dyDescent="0.8">
      <c r="T104" s="63"/>
      <c r="W104" s="64"/>
      <c r="X104" s="65"/>
      <c r="Y104" s="65"/>
      <c r="Z104" s="65"/>
      <c r="AA104" s="65"/>
      <c r="AB104" s="65"/>
      <c r="AC104" s="65"/>
      <c r="AD104" s="66"/>
      <c r="AE104" s="67"/>
      <c r="AG104" s="65"/>
      <c r="AH104" s="65"/>
      <c r="AI104" s="65"/>
      <c r="AJ104" s="65"/>
      <c r="AK104" s="65"/>
      <c r="AL104" s="65"/>
      <c r="AM104" s="65"/>
      <c r="AN104" s="65"/>
      <c r="AO104" s="65"/>
      <c r="AP104" s="68"/>
      <c r="AQ104" s="68"/>
      <c r="AR104" s="68"/>
      <c r="AS104" s="69"/>
      <c r="AT104" s="65"/>
      <c r="AU104" s="70"/>
      <c r="AV104" s="65"/>
      <c r="AW104" s="65"/>
      <c r="AX104" s="65"/>
      <c r="AY104" s="65"/>
      <c r="AZ104" s="65"/>
      <c r="BN104" s="71"/>
    </row>
    <row r="105" spans="20:66" ht="53.25" x14ac:dyDescent="0.8">
      <c r="T105" s="63"/>
      <c r="W105" s="64"/>
      <c r="X105" s="65"/>
      <c r="Y105" s="65"/>
      <c r="Z105" s="65"/>
      <c r="AA105" s="65"/>
      <c r="AB105" s="65"/>
      <c r="AC105" s="65"/>
      <c r="AD105" s="66"/>
      <c r="AE105" s="67"/>
      <c r="AG105" s="65"/>
      <c r="AH105" s="65"/>
      <c r="AI105" s="65"/>
      <c r="AJ105" s="65"/>
      <c r="AK105" s="65"/>
      <c r="AL105" s="65"/>
      <c r="AM105" s="65"/>
      <c r="AN105" s="65"/>
      <c r="AO105" s="65"/>
      <c r="AP105" s="68"/>
      <c r="AQ105" s="68"/>
      <c r="AR105" s="68"/>
      <c r="AS105" s="69"/>
      <c r="AT105" s="65"/>
      <c r="AU105" s="70"/>
      <c r="AV105" s="65"/>
      <c r="AW105" s="65"/>
      <c r="AX105" s="65"/>
      <c r="AY105" s="65"/>
      <c r="AZ105" s="65"/>
      <c r="BN105" s="71"/>
    </row>
    <row r="106" spans="20:66" ht="53.25" x14ac:dyDescent="0.8">
      <c r="T106" s="63"/>
      <c r="W106" s="64"/>
      <c r="X106" s="65"/>
      <c r="Y106" s="65"/>
      <c r="Z106" s="65"/>
      <c r="AA106" s="65"/>
      <c r="AB106" s="65"/>
      <c r="AC106" s="65"/>
      <c r="AD106" s="66"/>
      <c r="AE106" s="67"/>
      <c r="AG106" s="65"/>
      <c r="AH106" s="65"/>
      <c r="AI106" s="65"/>
      <c r="AJ106" s="65"/>
      <c r="AK106" s="65"/>
      <c r="AL106" s="65"/>
      <c r="AM106" s="65"/>
      <c r="AN106" s="65"/>
      <c r="AO106" s="65"/>
      <c r="AP106" s="68"/>
      <c r="AQ106" s="68"/>
      <c r="AR106" s="68"/>
      <c r="AS106" s="69"/>
      <c r="AT106" s="65"/>
      <c r="AU106" s="70"/>
      <c r="AV106" s="65"/>
      <c r="AW106" s="65"/>
      <c r="AX106" s="65"/>
      <c r="AY106" s="65"/>
      <c r="AZ106" s="65"/>
      <c r="BN106" s="71"/>
    </row>
    <row r="107" spans="20:66" ht="53.25" x14ac:dyDescent="0.8">
      <c r="T107" s="63"/>
      <c r="W107" s="64"/>
      <c r="X107" s="65"/>
      <c r="Y107" s="65"/>
      <c r="Z107" s="65"/>
      <c r="AA107" s="65"/>
      <c r="AB107" s="65"/>
      <c r="AC107" s="65"/>
      <c r="AD107" s="66"/>
      <c r="AE107" s="67"/>
      <c r="AG107" s="65"/>
      <c r="AH107" s="65"/>
      <c r="AI107" s="65"/>
      <c r="AJ107" s="65"/>
      <c r="AK107" s="65"/>
      <c r="AL107" s="65"/>
      <c r="AM107" s="65"/>
      <c r="AN107" s="65"/>
      <c r="AO107" s="65"/>
      <c r="AP107" s="68"/>
      <c r="AQ107" s="68"/>
      <c r="AR107" s="68"/>
      <c r="AS107" s="69"/>
      <c r="AT107" s="65"/>
      <c r="AU107" s="70"/>
      <c r="AV107" s="65"/>
      <c r="AW107" s="65"/>
      <c r="AX107" s="65"/>
      <c r="AY107" s="65"/>
      <c r="AZ107" s="65"/>
      <c r="BN107" s="71"/>
    </row>
    <row r="108" spans="20:66" ht="53.25" x14ac:dyDescent="0.8">
      <c r="T108" s="63"/>
      <c r="W108" s="64"/>
      <c r="X108" s="65"/>
      <c r="Y108" s="65"/>
      <c r="Z108" s="65"/>
      <c r="AA108" s="65"/>
      <c r="AB108" s="65"/>
      <c r="AC108" s="65"/>
      <c r="AD108" s="66"/>
      <c r="AE108" s="67"/>
      <c r="AG108" s="65"/>
      <c r="AH108" s="65"/>
      <c r="AI108" s="65"/>
      <c r="AJ108" s="65"/>
      <c r="AK108" s="65"/>
      <c r="AL108" s="65"/>
      <c r="AM108" s="65"/>
      <c r="AN108" s="65"/>
      <c r="AO108" s="65"/>
      <c r="AP108" s="68"/>
      <c r="AQ108" s="68"/>
      <c r="AR108" s="68"/>
      <c r="AS108" s="69"/>
      <c r="AT108" s="65"/>
      <c r="AU108" s="70"/>
      <c r="AV108" s="65"/>
      <c r="AW108" s="65"/>
      <c r="AX108" s="65"/>
      <c r="AY108" s="65"/>
      <c r="AZ108" s="65"/>
      <c r="BN108" s="71"/>
    </row>
    <row r="109" spans="20:66" ht="53.25" x14ac:dyDescent="0.8">
      <c r="T109" s="63"/>
      <c r="W109" s="64"/>
      <c r="X109" s="65"/>
      <c r="Y109" s="65"/>
      <c r="Z109" s="65"/>
      <c r="AA109" s="65"/>
      <c r="AB109" s="65"/>
      <c r="AC109" s="65"/>
      <c r="AD109" s="66"/>
      <c r="AE109" s="67"/>
      <c r="AG109" s="65"/>
      <c r="AH109" s="65"/>
      <c r="AI109" s="65"/>
      <c r="AJ109" s="65"/>
      <c r="AK109" s="65"/>
      <c r="AL109" s="65"/>
      <c r="AM109" s="65"/>
      <c r="AN109" s="65"/>
      <c r="AO109" s="65"/>
      <c r="AP109" s="68"/>
      <c r="AQ109" s="68"/>
      <c r="AR109" s="68"/>
      <c r="AS109" s="69"/>
      <c r="AT109" s="65"/>
      <c r="AU109" s="70"/>
      <c r="AV109" s="65"/>
      <c r="AW109" s="65"/>
      <c r="AX109" s="65"/>
      <c r="AY109" s="65"/>
      <c r="AZ109" s="65"/>
      <c r="BN109" s="71"/>
    </row>
    <row r="110" spans="20:66" ht="293.25" customHeight="1" x14ac:dyDescent="0.25">
      <c r="T110" s="139" t="s">
        <v>50</v>
      </c>
      <c r="U110" s="140"/>
      <c r="V110" s="140"/>
      <c r="W110" s="140"/>
      <c r="X110" s="140"/>
      <c r="Y110" s="140"/>
      <c r="Z110" s="140"/>
      <c r="AA110" s="140"/>
      <c r="AB110" s="140"/>
      <c r="AC110" s="140"/>
      <c r="AD110" s="140"/>
      <c r="AE110" s="140"/>
      <c r="AF110" s="140"/>
      <c r="AG110" s="140"/>
      <c r="AH110" s="140"/>
      <c r="AI110" s="140"/>
      <c r="AJ110" s="140"/>
      <c r="AK110" s="140"/>
      <c r="AL110" s="140"/>
      <c r="AM110" s="140"/>
      <c r="AN110" s="140"/>
      <c r="AO110" s="140"/>
      <c r="AP110" s="140"/>
      <c r="AQ110" s="140"/>
      <c r="AR110" s="140"/>
      <c r="AS110" s="140"/>
      <c r="AT110" s="140"/>
      <c r="AU110" s="140"/>
      <c r="AV110" s="140"/>
      <c r="AW110" s="140"/>
      <c r="AX110" s="140"/>
      <c r="AY110" s="140"/>
      <c r="AZ110" s="140"/>
      <c r="BA110" s="140"/>
      <c r="BB110" s="140"/>
      <c r="BC110" s="140"/>
      <c r="BD110" s="140"/>
      <c r="BE110" s="140"/>
      <c r="BF110" s="140"/>
      <c r="BG110" s="140"/>
      <c r="BH110" s="140"/>
      <c r="BI110" s="140"/>
      <c r="BJ110" s="140"/>
      <c r="BK110" s="140"/>
      <c r="BL110" s="140"/>
      <c r="BM110" s="140"/>
      <c r="BN110" s="141"/>
    </row>
    <row r="111" spans="20:66" ht="53.25" x14ac:dyDescent="0.8">
      <c r="W111" s="64"/>
      <c r="X111" s="65"/>
      <c r="Y111" s="65"/>
      <c r="Z111" s="65"/>
      <c r="AA111" s="65"/>
      <c r="AB111" s="65"/>
      <c r="AC111" s="65"/>
      <c r="AD111" s="66"/>
      <c r="AE111" s="67"/>
      <c r="AG111" s="65"/>
      <c r="AH111" s="65"/>
      <c r="AI111" s="65"/>
      <c r="AJ111" s="65"/>
      <c r="AK111" s="65"/>
      <c r="AL111" s="65"/>
      <c r="AM111" s="65"/>
      <c r="AN111" s="65"/>
      <c r="AO111" s="65"/>
      <c r="AP111" s="68"/>
      <c r="AQ111" s="68"/>
      <c r="AR111" s="68"/>
      <c r="AS111" s="69"/>
      <c r="AT111" s="65"/>
      <c r="AU111" s="70"/>
      <c r="AV111" s="65"/>
      <c r="AW111" s="65"/>
      <c r="AX111" s="65"/>
      <c r="AY111" s="65"/>
      <c r="AZ111" s="65"/>
    </row>
    <row r="112" spans="20:66" ht="113.25" customHeight="1" x14ac:dyDescent="0.8">
      <c r="T112" s="104" t="s">
        <v>68</v>
      </c>
      <c r="W112" s="64"/>
      <c r="X112" s="65"/>
      <c r="Y112" s="65"/>
      <c r="Z112" s="65"/>
      <c r="AA112" s="65"/>
      <c r="AB112" s="65"/>
      <c r="AC112" s="65"/>
      <c r="AD112" s="66"/>
      <c r="AE112" s="67"/>
      <c r="AG112" s="65"/>
      <c r="AH112" s="65"/>
      <c r="AI112" s="65"/>
      <c r="AJ112" s="65"/>
      <c r="AK112" s="65"/>
      <c r="AL112" s="65"/>
      <c r="AM112" s="65"/>
      <c r="AN112" s="65"/>
      <c r="AO112" s="65"/>
      <c r="AP112" s="68"/>
      <c r="AQ112" s="68"/>
      <c r="AR112" s="68"/>
      <c r="AS112" s="69"/>
      <c r="AT112" s="65"/>
      <c r="AU112" s="70"/>
      <c r="AV112" s="65"/>
      <c r="AW112" s="65"/>
      <c r="AX112" s="65"/>
      <c r="AY112" s="65"/>
      <c r="AZ112" s="65"/>
    </row>
    <row r="113" spans="23:52" ht="53.25" x14ac:dyDescent="0.8">
      <c r="W113" s="64"/>
      <c r="X113" s="65"/>
      <c r="Y113" s="65"/>
      <c r="Z113" s="65"/>
      <c r="AA113" s="65"/>
      <c r="AB113" s="65"/>
      <c r="AC113" s="65"/>
      <c r="AD113" s="66"/>
      <c r="AE113" s="67"/>
      <c r="AG113" s="65"/>
      <c r="AH113" s="65"/>
      <c r="AI113" s="65"/>
      <c r="AJ113" s="65"/>
      <c r="AK113" s="65"/>
      <c r="AL113" s="65"/>
      <c r="AM113" s="65"/>
      <c r="AN113" s="65"/>
      <c r="AO113" s="65"/>
      <c r="AP113" s="68"/>
      <c r="AQ113" s="68"/>
      <c r="AR113" s="68"/>
      <c r="AS113" s="69"/>
      <c r="AT113" s="65"/>
      <c r="AU113" s="70"/>
      <c r="AV113" s="65"/>
      <c r="AW113" s="65"/>
      <c r="AX113" s="65"/>
      <c r="AY113" s="65"/>
      <c r="AZ113" s="65"/>
    </row>
    <row r="114" spans="23:52" ht="53.25" x14ac:dyDescent="0.8">
      <c r="W114" s="64"/>
      <c r="X114" s="65"/>
      <c r="Y114" s="65"/>
      <c r="Z114" s="65"/>
      <c r="AA114" s="65"/>
      <c r="AB114" s="65"/>
      <c r="AC114" s="65"/>
      <c r="AD114" s="66"/>
      <c r="AE114" s="67"/>
      <c r="AG114" s="65"/>
      <c r="AH114" s="65"/>
      <c r="AI114" s="65"/>
      <c r="AJ114" s="65"/>
      <c r="AK114" s="65"/>
      <c r="AL114" s="65"/>
      <c r="AM114" s="65"/>
      <c r="AN114" s="65"/>
      <c r="AO114" s="65"/>
      <c r="AP114" s="68"/>
      <c r="AQ114" s="68"/>
      <c r="AR114" s="68"/>
      <c r="AS114" s="69"/>
      <c r="AT114" s="65"/>
      <c r="AU114" s="70"/>
      <c r="AV114" s="65"/>
      <c r="AW114" s="65"/>
      <c r="AX114" s="65"/>
      <c r="AY114" s="65"/>
      <c r="AZ114" s="65"/>
    </row>
    <row r="115" spans="23:52" ht="53.25" x14ac:dyDescent="0.8">
      <c r="W115" s="64"/>
      <c r="X115" s="65"/>
      <c r="Y115" s="65"/>
      <c r="Z115" s="65"/>
      <c r="AA115" s="65"/>
      <c r="AB115" s="65"/>
      <c r="AC115" s="65"/>
      <c r="AD115" s="66"/>
      <c r="AE115" s="67"/>
      <c r="AG115" s="65"/>
      <c r="AH115" s="65"/>
      <c r="AI115" s="65"/>
      <c r="AJ115" s="65"/>
      <c r="AK115" s="65"/>
      <c r="AL115" s="65"/>
      <c r="AM115" s="65"/>
      <c r="AN115" s="65"/>
      <c r="AO115" s="65"/>
      <c r="AP115" s="68"/>
      <c r="AQ115" s="68"/>
      <c r="AR115" s="68"/>
      <c r="AS115" s="69"/>
      <c r="AT115" s="65"/>
      <c r="AU115" s="70"/>
      <c r="AV115" s="65"/>
      <c r="AW115" s="65"/>
      <c r="AX115" s="65"/>
      <c r="AY115" s="65"/>
      <c r="AZ115" s="65"/>
    </row>
    <row r="116" spans="23:52" ht="53.25" x14ac:dyDescent="0.8">
      <c r="W116" s="64"/>
      <c r="X116" s="65"/>
      <c r="Y116" s="65"/>
      <c r="Z116" s="65"/>
      <c r="AA116" s="65"/>
      <c r="AB116" s="65"/>
      <c r="AC116" s="65"/>
      <c r="AD116" s="66"/>
      <c r="AE116" s="67"/>
      <c r="AG116" s="65"/>
      <c r="AH116" s="65"/>
      <c r="AI116" s="65"/>
      <c r="AJ116" s="65"/>
      <c r="AK116" s="65"/>
      <c r="AL116" s="65"/>
      <c r="AM116" s="65"/>
      <c r="AN116" s="65"/>
      <c r="AO116" s="65"/>
      <c r="AP116" s="68"/>
      <c r="AQ116" s="68"/>
      <c r="AR116" s="68"/>
      <c r="AS116" s="69"/>
      <c r="AT116" s="65"/>
      <c r="AU116" s="70"/>
      <c r="AV116" s="65"/>
      <c r="AW116" s="65"/>
      <c r="AX116" s="65"/>
      <c r="AY116" s="65"/>
      <c r="AZ116" s="65"/>
    </row>
    <row r="117" spans="23:52" ht="53.25" x14ac:dyDescent="0.8">
      <c r="W117" s="64"/>
      <c r="X117" s="65"/>
      <c r="Y117" s="65"/>
      <c r="Z117" s="65"/>
      <c r="AA117" s="65"/>
      <c r="AB117" s="65"/>
      <c r="AC117" s="65"/>
      <c r="AD117" s="66"/>
      <c r="AE117" s="67"/>
      <c r="AG117" s="65"/>
      <c r="AH117" s="65"/>
      <c r="AI117" s="65"/>
      <c r="AJ117" s="65"/>
      <c r="AK117" s="65"/>
      <c r="AL117" s="65"/>
      <c r="AM117" s="65"/>
      <c r="AN117" s="65"/>
      <c r="AO117" s="65"/>
      <c r="AP117" s="68"/>
      <c r="AQ117" s="68"/>
      <c r="AR117" s="68"/>
      <c r="AS117" s="69"/>
      <c r="AT117" s="65"/>
      <c r="AU117" s="70"/>
      <c r="AV117" s="65"/>
      <c r="AW117" s="65"/>
      <c r="AX117" s="65"/>
      <c r="AY117" s="65"/>
      <c r="AZ117" s="65"/>
    </row>
    <row r="118" spans="23:52" ht="53.25" x14ac:dyDescent="0.8">
      <c r="W118" s="64"/>
      <c r="X118" s="65"/>
      <c r="Y118" s="65"/>
      <c r="Z118" s="65"/>
      <c r="AA118" s="65"/>
      <c r="AB118" s="65"/>
      <c r="AC118" s="65"/>
      <c r="AD118" s="66"/>
      <c r="AE118" s="67"/>
      <c r="AG118" s="65"/>
      <c r="AH118" s="65"/>
      <c r="AI118" s="65"/>
      <c r="AJ118" s="65"/>
      <c r="AK118" s="65"/>
      <c r="AL118" s="65"/>
      <c r="AM118" s="65"/>
      <c r="AN118" s="65"/>
      <c r="AO118" s="65"/>
      <c r="AP118" s="68"/>
      <c r="AQ118" s="68"/>
      <c r="AR118" s="68"/>
      <c r="AS118" s="69"/>
      <c r="AT118" s="65"/>
      <c r="AU118" s="70"/>
      <c r="AV118" s="65"/>
      <c r="AW118" s="65"/>
      <c r="AX118" s="65"/>
      <c r="AY118" s="65"/>
      <c r="AZ118" s="65"/>
    </row>
    <row r="119" spans="23:52" ht="53.25" x14ac:dyDescent="0.8">
      <c r="W119" s="64"/>
      <c r="X119" s="65"/>
      <c r="Y119" s="65"/>
      <c r="Z119" s="65"/>
      <c r="AA119" s="65"/>
      <c r="AB119" s="65"/>
      <c r="AC119" s="65"/>
      <c r="AD119" s="66"/>
      <c r="AE119" s="67"/>
      <c r="AG119" s="65"/>
      <c r="AH119" s="65"/>
      <c r="AI119" s="65"/>
      <c r="AJ119" s="65"/>
      <c r="AK119" s="65"/>
      <c r="AL119" s="65"/>
      <c r="AM119" s="65"/>
      <c r="AN119" s="65"/>
      <c r="AO119" s="65"/>
      <c r="AP119" s="68"/>
      <c r="AQ119" s="68"/>
      <c r="AR119" s="68"/>
      <c r="AS119" s="69"/>
      <c r="AT119" s="65"/>
      <c r="AU119" s="70"/>
      <c r="AV119" s="65"/>
      <c r="AW119" s="65"/>
      <c r="AX119" s="65"/>
      <c r="AY119" s="65"/>
      <c r="AZ119" s="65"/>
    </row>
    <row r="120" spans="23:52" ht="53.25" x14ac:dyDescent="0.8">
      <c r="W120" s="64"/>
      <c r="X120" s="65"/>
      <c r="Y120" s="65"/>
      <c r="Z120" s="65"/>
      <c r="AA120" s="65"/>
      <c r="AB120" s="65"/>
      <c r="AC120" s="65"/>
      <c r="AD120" s="66"/>
      <c r="AE120" s="67"/>
      <c r="AG120" s="65"/>
      <c r="AH120" s="65"/>
      <c r="AI120" s="65"/>
      <c r="AJ120" s="65"/>
      <c r="AK120" s="65"/>
      <c r="AL120" s="65"/>
      <c r="AM120" s="65"/>
      <c r="AN120" s="65"/>
      <c r="AO120" s="65"/>
      <c r="AP120" s="68"/>
      <c r="AQ120" s="68"/>
      <c r="AR120" s="68"/>
      <c r="AS120" s="69"/>
      <c r="AT120" s="65"/>
      <c r="AU120" s="70"/>
      <c r="AV120" s="65"/>
      <c r="AW120" s="65"/>
      <c r="AX120" s="65"/>
      <c r="AY120" s="65"/>
      <c r="AZ120" s="65"/>
    </row>
    <row r="121" spans="23:52" ht="53.25" x14ac:dyDescent="0.8">
      <c r="W121" s="64"/>
      <c r="X121" s="65"/>
      <c r="Y121" s="65"/>
      <c r="Z121" s="65"/>
      <c r="AA121" s="65"/>
      <c r="AB121" s="65"/>
      <c r="AC121" s="65"/>
      <c r="AD121" s="66"/>
      <c r="AE121" s="67"/>
      <c r="AG121" s="65"/>
      <c r="AH121" s="65"/>
      <c r="AI121" s="65"/>
      <c r="AJ121" s="65"/>
      <c r="AK121" s="65"/>
      <c r="AL121" s="65"/>
      <c r="AM121" s="65"/>
      <c r="AN121" s="65"/>
      <c r="AO121" s="65"/>
      <c r="AP121" s="68"/>
      <c r="AQ121" s="68"/>
      <c r="AR121" s="68"/>
      <c r="AS121" s="69"/>
      <c r="AT121" s="65"/>
      <c r="AU121" s="70"/>
      <c r="AV121" s="65"/>
      <c r="AW121" s="65"/>
      <c r="AX121" s="65"/>
      <c r="AY121" s="65"/>
      <c r="AZ121" s="65"/>
    </row>
    <row r="122" spans="23:52" ht="53.25" x14ac:dyDescent="0.8">
      <c r="W122" s="64"/>
      <c r="X122" s="65"/>
      <c r="Y122" s="65"/>
      <c r="Z122" s="65"/>
      <c r="AA122" s="65"/>
      <c r="AB122" s="65"/>
      <c r="AC122" s="65"/>
      <c r="AD122" s="66"/>
      <c r="AE122" s="67"/>
      <c r="AG122" s="65"/>
      <c r="AH122" s="65"/>
      <c r="AI122" s="65"/>
      <c r="AJ122" s="65"/>
      <c r="AK122" s="65"/>
      <c r="AL122" s="65"/>
      <c r="AM122" s="65"/>
      <c r="AN122" s="65"/>
      <c r="AO122" s="65"/>
      <c r="AP122" s="68"/>
      <c r="AQ122" s="68"/>
      <c r="AR122" s="68"/>
      <c r="AS122" s="69"/>
      <c r="AT122" s="65"/>
      <c r="AU122" s="70"/>
      <c r="AV122" s="65"/>
      <c r="AW122" s="65"/>
      <c r="AX122" s="65"/>
      <c r="AY122" s="65"/>
      <c r="AZ122" s="65"/>
    </row>
    <row r="123" spans="23:52" ht="53.25" x14ac:dyDescent="0.8">
      <c r="W123" s="64"/>
      <c r="X123" s="65"/>
      <c r="Y123" s="65"/>
      <c r="Z123" s="65"/>
      <c r="AA123" s="65"/>
      <c r="AB123" s="65"/>
      <c r="AC123" s="65"/>
      <c r="AD123" s="66"/>
      <c r="AE123" s="67"/>
      <c r="AG123" s="65"/>
      <c r="AH123" s="65"/>
      <c r="AI123" s="65"/>
      <c r="AJ123" s="65"/>
      <c r="AK123" s="65"/>
      <c r="AL123" s="65"/>
      <c r="AM123" s="65"/>
      <c r="AN123" s="65"/>
      <c r="AO123" s="65"/>
      <c r="AP123" s="68"/>
      <c r="AQ123" s="68"/>
      <c r="AR123" s="68"/>
      <c r="AS123" s="69"/>
      <c r="AT123" s="65"/>
      <c r="AU123" s="70"/>
      <c r="AV123" s="65"/>
      <c r="AW123" s="65"/>
      <c r="AX123" s="65"/>
      <c r="AY123" s="65"/>
      <c r="AZ123" s="65"/>
    </row>
    <row r="124" spans="23:52" ht="53.25" x14ac:dyDescent="0.8">
      <c r="W124" s="64"/>
      <c r="X124" s="65"/>
      <c r="Y124" s="65"/>
      <c r="Z124" s="65"/>
      <c r="AA124" s="65"/>
      <c r="AB124" s="65"/>
      <c r="AC124" s="65"/>
      <c r="AD124" s="66"/>
      <c r="AE124" s="67"/>
      <c r="AG124" s="65"/>
      <c r="AH124" s="65"/>
      <c r="AI124" s="65"/>
      <c r="AJ124" s="65"/>
      <c r="AK124" s="65"/>
      <c r="AL124" s="65"/>
      <c r="AM124" s="65"/>
      <c r="AN124" s="65"/>
      <c r="AO124" s="65"/>
      <c r="AP124" s="68"/>
      <c r="AQ124" s="68"/>
      <c r="AR124" s="68"/>
      <c r="AS124" s="69"/>
      <c r="AT124" s="65"/>
      <c r="AU124" s="70"/>
      <c r="AV124" s="65"/>
      <c r="AW124" s="65"/>
      <c r="AX124" s="65"/>
      <c r="AY124" s="65"/>
      <c r="AZ124" s="65"/>
    </row>
    <row r="125" spans="23:52" ht="53.25" x14ac:dyDescent="0.8">
      <c r="W125" s="64"/>
      <c r="X125" s="65"/>
      <c r="Y125" s="65"/>
      <c r="Z125" s="65"/>
      <c r="AA125" s="65"/>
      <c r="AB125" s="65"/>
      <c r="AC125" s="65"/>
      <c r="AD125" s="66"/>
      <c r="AE125" s="67"/>
      <c r="AG125" s="65"/>
      <c r="AH125" s="65"/>
      <c r="AI125" s="65"/>
      <c r="AJ125" s="65"/>
      <c r="AK125" s="65"/>
      <c r="AL125" s="65"/>
      <c r="AM125" s="65"/>
      <c r="AN125" s="65"/>
      <c r="AO125" s="65"/>
      <c r="AP125" s="68"/>
      <c r="AQ125" s="68"/>
      <c r="AR125" s="68"/>
      <c r="AS125" s="69"/>
      <c r="AT125" s="65"/>
      <c r="AU125" s="70"/>
      <c r="AV125" s="65"/>
      <c r="AW125" s="65"/>
      <c r="AX125" s="65"/>
      <c r="AY125" s="65"/>
      <c r="AZ125" s="65"/>
    </row>
    <row r="126" spans="23:52" ht="53.25" x14ac:dyDescent="0.8">
      <c r="W126" s="64"/>
      <c r="X126" s="65"/>
      <c r="Y126" s="65"/>
      <c r="Z126" s="65"/>
      <c r="AA126" s="65"/>
      <c r="AB126" s="65"/>
      <c r="AC126" s="65"/>
      <c r="AD126" s="66"/>
      <c r="AE126" s="67"/>
      <c r="AG126" s="65"/>
      <c r="AH126" s="65"/>
      <c r="AI126" s="65"/>
      <c r="AJ126" s="65"/>
      <c r="AK126" s="65"/>
      <c r="AL126" s="65"/>
      <c r="AM126" s="65"/>
      <c r="AN126" s="65"/>
      <c r="AO126" s="65"/>
      <c r="AP126" s="68"/>
      <c r="AQ126" s="68"/>
      <c r="AR126" s="68"/>
      <c r="AS126" s="69"/>
      <c r="AT126" s="65"/>
      <c r="AU126" s="70"/>
      <c r="AV126" s="65"/>
      <c r="AW126" s="65"/>
      <c r="AX126" s="65"/>
      <c r="AY126" s="65"/>
      <c r="AZ126" s="65"/>
    </row>
    <row r="127" spans="23:52" ht="53.25" x14ac:dyDescent="0.8">
      <c r="W127" s="64"/>
      <c r="X127" s="65"/>
      <c r="Y127" s="65"/>
      <c r="Z127" s="65"/>
      <c r="AA127" s="65"/>
      <c r="AB127" s="65"/>
      <c r="AC127" s="65"/>
      <c r="AD127" s="66"/>
      <c r="AE127" s="67"/>
      <c r="AG127" s="65"/>
      <c r="AH127" s="65"/>
      <c r="AI127" s="65"/>
      <c r="AJ127" s="65"/>
      <c r="AK127" s="65"/>
      <c r="AL127" s="65"/>
      <c r="AM127" s="65"/>
      <c r="AN127" s="65"/>
      <c r="AO127" s="65"/>
      <c r="AP127" s="68"/>
      <c r="AQ127" s="68"/>
      <c r="AR127" s="68"/>
      <c r="AS127" s="69"/>
      <c r="AT127" s="65"/>
      <c r="AU127" s="70"/>
      <c r="AV127" s="65"/>
      <c r="AW127" s="65"/>
      <c r="AX127" s="65"/>
      <c r="AY127" s="65"/>
      <c r="AZ127" s="65"/>
    </row>
    <row r="128" spans="23:52" ht="53.25" x14ac:dyDescent="0.8">
      <c r="W128" s="64"/>
      <c r="X128" s="65"/>
      <c r="Y128" s="65"/>
      <c r="Z128" s="65"/>
      <c r="AA128" s="65"/>
      <c r="AB128" s="65"/>
      <c r="AC128" s="65"/>
      <c r="AD128" s="66"/>
      <c r="AE128" s="67"/>
      <c r="AG128" s="65"/>
      <c r="AH128" s="65"/>
      <c r="AI128" s="65"/>
      <c r="AJ128" s="65"/>
      <c r="AK128" s="65"/>
      <c r="AL128" s="65"/>
      <c r="AM128" s="65"/>
      <c r="AN128" s="65"/>
      <c r="AO128" s="65"/>
      <c r="AP128" s="68"/>
      <c r="AQ128" s="68"/>
      <c r="AR128" s="68"/>
      <c r="AS128" s="69"/>
      <c r="AT128" s="65"/>
      <c r="AU128" s="70"/>
      <c r="AV128" s="65"/>
      <c r="AW128" s="65"/>
      <c r="AX128" s="65"/>
      <c r="AY128" s="65"/>
      <c r="AZ128" s="65"/>
    </row>
    <row r="129" spans="23:52" ht="53.25" x14ac:dyDescent="0.8">
      <c r="W129" s="64"/>
      <c r="X129" s="65"/>
      <c r="Y129" s="65"/>
      <c r="Z129" s="65"/>
      <c r="AA129" s="65"/>
      <c r="AB129" s="65"/>
      <c r="AC129" s="65"/>
      <c r="AD129" s="66"/>
      <c r="AE129" s="67"/>
      <c r="AG129" s="65"/>
      <c r="AH129" s="65"/>
      <c r="AI129" s="65"/>
      <c r="AJ129" s="65"/>
      <c r="AK129" s="65"/>
      <c r="AL129" s="65"/>
      <c r="AM129" s="65"/>
      <c r="AN129" s="65"/>
      <c r="AO129" s="65"/>
      <c r="AP129" s="68"/>
      <c r="AQ129" s="68"/>
      <c r="AR129" s="68"/>
      <c r="AS129" s="69"/>
      <c r="AT129" s="65"/>
      <c r="AU129" s="70"/>
      <c r="AV129" s="65"/>
      <c r="AW129" s="65"/>
      <c r="AX129" s="65"/>
      <c r="AY129" s="65"/>
      <c r="AZ129" s="65"/>
    </row>
    <row r="130" spans="23:52" ht="53.25" x14ac:dyDescent="0.8">
      <c r="W130" s="64"/>
      <c r="X130" s="65"/>
      <c r="Y130" s="65"/>
      <c r="Z130" s="65"/>
      <c r="AA130" s="65"/>
      <c r="AB130" s="65"/>
      <c r="AC130" s="65"/>
      <c r="AD130" s="66"/>
      <c r="AE130" s="67"/>
      <c r="AG130" s="65"/>
      <c r="AH130" s="65"/>
      <c r="AI130" s="65"/>
      <c r="AJ130" s="65"/>
      <c r="AK130" s="65"/>
      <c r="AL130" s="65"/>
      <c r="AM130" s="65"/>
      <c r="AN130" s="65"/>
      <c r="AO130" s="65"/>
      <c r="AP130" s="68"/>
      <c r="AQ130" s="68"/>
      <c r="AR130" s="68"/>
      <c r="AS130" s="69"/>
      <c r="AT130" s="65"/>
      <c r="AU130" s="70"/>
      <c r="AV130" s="65"/>
      <c r="AW130" s="65"/>
      <c r="AX130" s="65"/>
      <c r="AY130" s="65"/>
      <c r="AZ130" s="65"/>
    </row>
    <row r="131" spans="23:52" ht="53.25" x14ac:dyDescent="0.8">
      <c r="W131" s="64"/>
      <c r="X131" s="65"/>
      <c r="Y131" s="65"/>
      <c r="Z131" s="65"/>
      <c r="AA131" s="65"/>
      <c r="AB131" s="65"/>
      <c r="AC131" s="65"/>
      <c r="AD131" s="66"/>
      <c r="AE131" s="67"/>
      <c r="AG131" s="65"/>
      <c r="AH131" s="65"/>
      <c r="AI131" s="65"/>
      <c r="AJ131" s="65"/>
      <c r="AK131" s="65"/>
      <c r="AL131" s="65"/>
      <c r="AM131" s="65"/>
      <c r="AN131" s="65"/>
      <c r="AO131" s="65"/>
      <c r="AP131" s="68"/>
      <c r="AQ131" s="68"/>
      <c r="AR131" s="68"/>
      <c r="AS131" s="69"/>
      <c r="AT131" s="65"/>
      <c r="AU131" s="70"/>
      <c r="AV131" s="65"/>
      <c r="AW131" s="65"/>
      <c r="AX131" s="65"/>
      <c r="AY131" s="65"/>
      <c r="AZ131" s="65"/>
    </row>
    <row r="132" spans="23:52" ht="53.25" x14ac:dyDescent="0.8">
      <c r="W132" s="64"/>
      <c r="X132" s="65"/>
      <c r="Y132" s="65"/>
      <c r="Z132" s="65"/>
      <c r="AA132" s="65"/>
      <c r="AB132" s="65"/>
      <c r="AC132" s="65"/>
      <c r="AD132" s="66"/>
      <c r="AE132" s="67"/>
      <c r="AG132" s="65"/>
      <c r="AH132" s="65"/>
      <c r="AI132" s="65"/>
      <c r="AJ132" s="65"/>
      <c r="AK132" s="65"/>
      <c r="AL132" s="65"/>
      <c r="AM132" s="65"/>
      <c r="AN132" s="65"/>
      <c r="AO132" s="65"/>
      <c r="AP132" s="68"/>
      <c r="AQ132" s="68"/>
      <c r="AR132" s="68"/>
      <c r="AS132" s="69"/>
      <c r="AT132" s="65"/>
      <c r="AU132" s="70"/>
      <c r="AV132" s="65"/>
      <c r="AW132" s="65"/>
      <c r="AX132" s="65"/>
      <c r="AY132" s="65"/>
      <c r="AZ132" s="65"/>
    </row>
    <row r="133" spans="23:52" ht="53.25" x14ac:dyDescent="0.8">
      <c r="W133" s="64"/>
      <c r="X133" s="65"/>
      <c r="Y133" s="65"/>
      <c r="Z133" s="65"/>
      <c r="AA133" s="65"/>
      <c r="AB133" s="65"/>
      <c r="AC133" s="65"/>
      <c r="AD133" s="66"/>
      <c r="AE133" s="67"/>
      <c r="AG133" s="65"/>
      <c r="AH133" s="65"/>
      <c r="AI133" s="65"/>
      <c r="AJ133" s="65"/>
      <c r="AK133" s="65"/>
      <c r="AL133" s="65"/>
      <c r="AM133" s="65"/>
      <c r="AN133" s="65"/>
      <c r="AO133" s="65"/>
      <c r="AP133" s="68"/>
      <c r="AQ133" s="68"/>
      <c r="AR133" s="68"/>
      <c r="AS133" s="69"/>
      <c r="AT133" s="65"/>
      <c r="AU133" s="70"/>
      <c r="AV133" s="65"/>
      <c r="AW133" s="65"/>
      <c r="AX133" s="65"/>
      <c r="AY133" s="65"/>
      <c r="AZ133" s="65"/>
    </row>
    <row r="134" spans="23:52" ht="53.25" x14ac:dyDescent="0.8">
      <c r="W134" s="64"/>
      <c r="X134" s="65"/>
      <c r="Y134" s="65"/>
      <c r="Z134" s="65"/>
      <c r="AA134" s="65"/>
      <c r="AB134" s="65"/>
      <c r="AC134" s="65"/>
      <c r="AD134" s="66"/>
      <c r="AE134" s="67"/>
      <c r="AG134" s="65"/>
      <c r="AH134" s="65"/>
      <c r="AI134" s="65"/>
      <c r="AJ134" s="65"/>
      <c r="AK134" s="65"/>
      <c r="AL134" s="65"/>
      <c r="AM134" s="65"/>
      <c r="AN134" s="65"/>
      <c r="AO134" s="65"/>
      <c r="AP134" s="68"/>
      <c r="AQ134" s="68"/>
      <c r="AR134" s="68"/>
      <c r="AS134" s="69"/>
      <c r="AT134" s="65"/>
      <c r="AU134" s="70"/>
      <c r="AV134" s="65"/>
      <c r="AW134" s="65"/>
      <c r="AX134" s="65"/>
      <c r="AY134" s="65"/>
      <c r="AZ134" s="65"/>
    </row>
    <row r="135" spans="23:52" ht="53.25" x14ac:dyDescent="0.8">
      <c r="W135" s="64"/>
      <c r="X135" s="65"/>
      <c r="Y135" s="65"/>
      <c r="Z135" s="65"/>
      <c r="AA135" s="65"/>
      <c r="AB135" s="65"/>
      <c r="AC135" s="65"/>
      <c r="AD135" s="66"/>
      <c r="AE135" s="67"/>
      <c r="AG135" s="65"/>
      <c r="AH135" s="65"/>
      <c r="AI135" s="65"/>
      <c r="AJ135" s="65"/>
      <c r="AK135" s="65"/>
      <c r="AL135" s="65"/>
      <c r="AM135" s="65"/>
      <c r="AN135" s="65"/>
      <c r="AO135" s="65"/>
      <c r="AP135" s="68"/>
      <c r="AQ135" s="68"/>
      <c r="AR135" s="68"/>
      <c r="AS135" s="69"/>
      <c r="AT135" s="65"/>
      <c r="AU135" s="70"/>
      <c r="AV135" s="65"/>
      <c r="AW135" s="65"/>
      <c r="AX135" s="65"/>
      <c r="AY135" s="65"/>
      <c r="AZ135" s="65"/>
    </row>
    <row r="136" spans="23:52" ht="53.25" x14ac:dyDescent="0.8">
      <c r="W136" s="64"/>
      <c r="X136" s="65"/>
      <c r="Y136" s="65"/>
      <c r="Z136" s="65"/>
      <c r="AA136" s="65"/>
      <c r="AB136" s="65"/>
      <c r="AC136" s="65"/>
      <c r="AD136" s="66"/>
      <c r="AE136" s="67"/>
      <c r="AG136" s="65"/>
      <c r="AH136" s="65"/>
      <c r="AI136" s="65"/>
      <c r="AJ136" s="65"/>
      <c r="AK136" s="65"/>
      <c r="AL136" s="65"/>
      <c r="AM136" s="65"/>
      <c r="AN136" s="65"/>
      <c r="AO136" s="65"/>
      <c r="AP136" s="68"/>
      <c r="AQ136" s="68"/>
      <c r="AR136" s="68"/>
      <c r="AS136" s="69"/>
      <c r="AT136" s="65"/>
      <c r="AU136" s="70"/>
      <c r="AV136" s="65"/>
      <c r="AW136" s="65"/>
      <c r="AX136" s="65"/>
      <c r="AY136" s="65"/>
      <c r="AZ136" s="65"/>
    </row>
    <row r="137" spans="23:52" ht="53.25" x14ac:dyDescent="0.8">
      <c r="W137" s="64"/>
      <c r="X137" s="65"/>
      <c r="Y137" s="65"/>
      <c r="Z137" s="65"/>
      <c r="AA137" s="65"/>
      <c r="AB137" s="65"/>
      <c r="AC137" s="65"/>
      <c r="AD137" s="66"/>
      <c r="AE137" s="67"/>
      <c r="AG137" s="65"/>
      <c r="AH137" s="65"/>
      <c r="AI137" s="65"/>
      <c r="AJ137" s="65"/>
      <c r="AK137" s="65"/>
      <c r="AL137" s="65"/>
      <c r="AM137" s="65"/>
      <c r="AN137" s="65"/>
      <c r="AO137" s="65"/>
      <c r="AP137" s="68"/>
      <c r="AQ137" s="68"/>
      <c r="AR137" s="68"/>
      <c r="AS137" s="69"/>
      <c r="AT137" s="65"/>
      <c r="AU137" s="70"/>
      <c r="AV137" s="65"/>
      <c r="AW137" s="65"/>
      <c r="AX137" s="65"/>
      <c r="AY137" s="65"/>
      <c r="AZ137" s="65"/>
    </row>
    <row r="138" spans="23:52" ht="53.25" x14ac:dyDescent="0.8">
      <c r="W138" s="64"/>
      <c r="X138" s="65"/>
      <c r="Y138" s="65"/>
      <c r="Z138" s="65"/>
      <c r="AA138" s="65"/>
      <c r="AB138" s="65"/>
      <c r="AC138" s="65"/>
      <c r="AD138" s="66"/>
      <c r="AE138" s="67"/>
      <c r="AG138" s="65"/>
      <c r="AH138" s="65"/>
      <c r="AI138" s="65"/>
      <c r="AJ138" s="65"/>
      <c r="AK138" s="65"/>
      <c r="AL138" s="65"/>
      <c r="AM138" s="65"/>
      <c r="AN138" s="65"/>
      <c r="AO138" s="65"/>
      <c r="AP138" s="68"/>
      <c r="AQ138" s="68"/>
      <c r="AR138" s="68"/>
      <c r="AS138" s="69"/>
      <c r="AT138" s="65"/>
      <c r="AU138" s="70"/>
      <c r="AV138" s="65"/>
      <c r="AW138" s="65"/>
      <c r="AX138" s="65"/>
      <c r="AY138" s="65"/>
      <c r="AZ138" s="65"/>
    </row>
    <row r="139" spans="23:52" ht="53.25" x14ac:dyDescent="0.8">
      <c r="W139" s="64"/>
      <c r="X139" s="65"/>
      <c r="Y139" s="65"/>
      <c r="Z139" s="65"/>
      <c r="AA139" s="65"/>
      <c r="AB139" s="65"/>
      <c r="AC139" s="65"/>
      <c r="AD139" s="66"/>
      <c r="AE139" s="67"/>
      <c r="AG139" s="65"/>
      <c r="AH139" s="65"/>
      <c r="AI139" s="65"/>
      <c r="AJ139" s="65"/>
      <c r="AK139" s="65"/>
      <c r="AL139" s="65"/>
      <c r="AM139" s="65"/>
      <c r="AN139" s="65"/>
      <c r="AO139" s="65"/>
      <c r="AP139" s="68"/>
      <c r="AQ139" s="68"/>
      <c r="AR139" s="68"/>
      <c r="AS139" s="69"/>
      <c r="AT139" s="65"/>
      <c r="AU139" s="70"/>
      <c r="AV139" s="65"/>
      <c r="AW139" s="65"/>
      <c r="AX139" s="65"/>
      <c r="AY139" s="65"/>
      <c r="AZ139" s="65"/>
    </row>
    <row r="140" spans="23:52" ht="53.25" x14ac:dyDescent="0.8">
      <c r="W140" s="64"/>
      <c r="X140" s="65"/>
      <c r="Y140" s="65"/>
      <c r="Z140" s="65"/>
      <c r="AA140" s="65"/>
      <c r="AB140" s="65"/>
      <c r="AC140" s="65"/>
      <c r="AD140" s="66"/>
      <c r="AE140" s="67"/>
      <c r="AG140" s="65"/>
      <c r="AH140" s="65"/>
      <c r="AI140" s="65"/>
      <c r="AJ140" s="65"/>
      <c r="AK140" s="65"/>
      <c r="AL140" s="65"/>
      <c r="AM140" s="65"/>
      <c r="AN140" s="65"/>
      <c r="AO140" s="65"/>
      <c r="AP140" s="68"/>
      <c r="AQ140" s="68"/>
      <c r="AR140" s="68"/>
      <c r="AS140" s="69"/>
      <c r="AT140" s="65"/>
      <c r="AU140" s="70"/>
      <c r="AV140" s="65"/>
      <c r="AW140" s="65"/>
      <c r="AX140" s="65"/>
      <c r="AY140" s="65"/>
      <c r="AZ140" s="65"/>
    </row>
    <row r="156" spans="40:40" ht="32.25" x14ac:dyDescent="0.5">
      <c r="AN156" s="72" t="s">
        <v>51</v>
      </c>
    </row>
    <row r="157" spans="40:40" ht="32.25" x14ac:dyDescent="0.5">
      <c r="AN157" s="72" t="s">
        <v>52</v>
      </c>
    </row>
    <row r="164" spans="95:95" ht="88.5" x14ac:dyDescent="0.25">
      <c r="CQ164" s="73" t="s">
        <v>53</v>
      </c>
    </row>
    <row r="182" spans="23:52" ht="61.5" x14ac:dyDescent="0.9">
      <c r="W182" s="74" t="s">
        <v>54</v>
      </c>
      <c r="X182" s="75"/>
      <c r="Y182" s="75"/>
      <c r="Z182" s="75"/>
      <c r="AA182" s="75"/>
      <c r="AB182" s="75"/>
      <c r="AC182" s="75"/>
      <c r="AD182" s="75"/>
      <c r="AE182" s="75"/>
      <c r="AF182" s="75"/>
      <c r="AG182" s="75"/>
      <c r="AH182" s="75"/>
      <c r="AI182" s="75"/>
      <c r="AJ182" s="75"/>
      <c r="AK182" s="75"/>
      <c r="AL182" s="75"/>
      <c r="AM182" s="75"/>
      <c r="AN182" s="75"/>
      <c r="AO182" s="75"/>
      <c r="AP182" s="75"/>
      <c r="AQ182" s="75"/>
      <c r="AR182" s="75"/>
      <c r="AS182" s="75"/>
      <c r="AT182" s="75"/>
      <c r="AU182" s="75"/>
      <c r="AV182" s="75"/>
      <c r="AW182" s="75"/>
      <c r="AX182" s="75"/>
      <c r="AY182" s="75"/>
      <c r="AZ182" s="75"/>
    </row>
    <row r="183" spans="23:52" ht="33.75" x14ac:dyDescent="0.5">
      <c r="W183" s="65"/>
      <c r="X183" s="65"/>
      <c r="Y183" s="65"/>
      <c r="Z183" s="65"/>
      <c r="AA183" s="65"/>
      <c r="AB183" s="65"/>
      <c r="AC183" s="65"/>
      <c r="AD183" s="65"/>
      <c r="AE183" s="65"/>
      <c r="AF183" s="65"/>
      <c r="AG183" s="65"/>
      <c r="AH183" s="65"/>
      <c r="AI183" s="65"/>
      <c r="AJ183" s="65"/>
      <c r="AK183" s="65"/>
      <c r="AL183" s="65"/>
      <c r="AM183" s="65"/>
      <c r="AN183" s="65"/>
      <c r="AO183" s="65"/>
      <c r="AP183" s="65"/>
      <c r="AQ183" s="65"/>
      <c r="AR183" s="65"/>
      <c r="AS183" s="65"/>
      <c r="AT183" s="65"/>
      <c r="AU183" s="65"/>
      <c r="AV183" s="65"/>
      <c r="AW183" s="65"/>
      <c r="AX183" s="65"/>
      <c r="AY183" s="65"/>
      <c r="AZ183" s="65"/>
    </row>
    <row r="184" spans="23:52" ht="55.5" thickBot="1" x14ac:dyDescent="0.85">
      <c r="W184" s="76"/>
      <c r="X184" s="77"/>
      <c r="Y184" s="77"/>
      <c r="Z184" s="77"/>
      <c r="AA184" s="77"/>
      <c r="AB184" s="77"/>
      <c r="AC184" s="77"/>
      <c r="AD184" s="78"/>
      <c r="AE184" s="79" t="s">
        <v>55</v>
      </c>
      <c r="AG184" s="65"/>
      <c r="AH184" s="65"/>
      <c r="AI184" s="65"/>
      <c r="AJ184" s="65"/>
      <c r="AK184" s="65"/>
      <c r="AL184" s="65"/>
      <c r="AM184" s="65"/>
      <c r="AN184" s="65"/>
      <c r="AO184" s="65"/>
      <c r="AP184" s="80" t="s">
        <v>56</v>
      </c>
      <c r="AQ184" s="80"/>
      <c r="AR184" s="80"/>
      <c r="AS184" s="81"/>
      <c r="AT184" s="77"/>
      <c r="AU184" s="77"/>
      <c r="AV184" s="77"/>
      <c r="AW184" s="77"/>
      <c r="AX184" s="77"/>
      <c r="AY184" s="77"/>
      <c r="AZ184" s="77"/>
    </row>
    <row r="185" spans="23:52" ht="54.75" thickTop="1" thickBot="1" x14ac:dyDescent="0.85">
      <c r="W185" s="82"/>
      <c r="X185" s="83"/>
      <c r="Y185" s="83"/>
      <c r="Z185" s="83"/>
      <c r="AA185" s="83"/>
      <c r="AB185" s="83"/>
      <c r="AC185" s="83"/>
      <c r="AD185" s="84"/>
      <c r="AE185" s="85" t="s">
        <v>57</v>
      </c>
      <c r="AG185" s="65"/>
      <c r="AH185" s="65"/>
      <c r="AI185" s="65"/>
      <c r="AJ185" s="65"/>
      <c r="AK185" s="65"/>
      <c r="AL185" s="65"/>
      <c r="AM185" s="65"/>
      <c r="AN185" s="65"/>
      <c r="AO185" s="65"/>
      <c r="AP185" s="86" t="s">
        <v>58</v>
      </c>
      <c r="AQ185" s="86"/>
      <c r="AR185" s="86"/>
      <c r="AS185" s="87"/>
      <c r="AT185" s="83"/>
      <c r="AU185" s="83"/>
      <c r="AV185" s="83"/>
      <c r="AW185" s="83"/>
      <c r="AX185" s="83"/>
      <c r="AY185" s="83"/>
      <c r="AZ185" s="83"/>
    </row>
    <row r="186" spans="23:52" ht="54.75" thickTop="1" thickBot="1" x14ac:dyDescent="0.85">
      <c r="W186" s="82"/>
      <c r="X186" s="83"/>
      <c r="Y186" s="83"/>
      <c r="Z186" s="83"/>
      <c r="AA186" s="83"/>
      <c r="AB186" s="83"/>
      <c r="AC186" s="83"/>
      <c r="AD186" s="84"/>
      <c r="AE186" s="85" t="s">
        <v>59</v>
      </c>
      <c r="AG186" s="65"/>
      <c r="AH186" s="65"/>
      <c r="AI186" s="65"/>
      <c r="AJ186" s="65"/>
      <c r="AK186" s="65"/>
      <c r="AL186" s="65"/>
      <c r="AM186" s="65"/>
      <c r="AN186" s="65"/>
      <c r="AO186" s="65"/>
      <c r="AP186" s="86" t="s">
        <v>60</v>
      </c>
      <c r="AQ186" s="86"/>
      <c r="AR186" s="86"/>
      <c r="AS186" s="87"/>
      <c r="AT186" s="83"/>
      <c r="AU186" s="83"/>
      <c r="AV186" s="83"/>
      <c r="AW186" s="83"/>
      <c r="AX186" s="83"/>
      <c r="AY186" s="83"/>
      <c r="AZ186" s="83"/>
    </row>
    <row r="187" spans="23:52" ht="54.75" thickTop="1" thickBot="1" x14ac:dyDescent="0.85">
      <c r="W187" s="82"/>
      <c r="X187" s="83"/>
      <c r="Y187" s="83"/>
      <c r="Z187" s="83"/>
      <c r="AA187" s="83"/>
      <c r="AB187" s="83"/>
      <c r="AC187" s="83"/>
      <c r="AD187" s="84"/>
      <c r="AE187" s="85" t="s">
        <v>61</v>
      </c>
      <c r="AG187" s="65"/>
      <c r="AH187" s="65"/>
      <c r="AI187" s="65"/>
      <c r="AJ187" s="65"/>
      <c r="AK187" s="65"/>
      <c r="AL187" s="65"/>
      <c r="AM187" s="65"/>
      <c r="AN187" s="65"/>
      <c r="AO187" s="65"/>
      <c r="AP187" s="86" t="s">
        <v>62</v>
      </c>
      <c r="AQ187" s="86"/>
      <c r="AR187" s="86"/>
      <c r="AS187" s="87"/>
      <c r="AT187" s="83"/>
      <c r="AU187" s="83"/>
      <c r="AV187" s="83"/>
      <c r="AW187" s="83"/>
      <c r="AX187" s="83"/>
      <c r="AY187" s="83"/>
      <c r="AZ187" s="83"/>
    </row>
    <row r="188" spans="23:52" ht="54.75" thickTop="1" thickBot="1" x14ac:dyDescent="0.85">
      <c r="W188" s="82"/>
      <c r="X188" s="83"/>
      <c r="Y188" s="83"/>
      <c r="Z188" s="83"/>
      <c r="AA188" s="83"/>
      <c r="AB188" s="83"/>
      <c r="AC188" s="83"/>
      <c r="AD188" s="84"/>
      <c r="AE188" s="85" t="s">
        <v>63</v>
      </c>
      <c r="AG188" s="65"/>
      <c r="AH188" s="65"/>
      <c r="AI188" s="65"/>
      <c r="AJ188" s="65"/>
      <c r="AK188" s="65"/>
      <c r="AL188" s="65"/>
      <c r="AM188" s="65"/>
      <c r="AN188" s="65"/>
      <c r="AO188" s="65"/>
      <c r="AP188" s="86" t="s">
        <v>64</v>
      </c>
      <c r="AQ188" s="86"/>
      <c r="AR188" s="86"/>
      <c r="AS188" s="87"/>
      <c r="AT188" s="83"/>
      <c r="AU188" s="88" t="s">
        <v>65</v>
      </c>
      <c r="AV188" s="83"/>
      <c r="AW188" s="83"/>
      <c r="AX188" s="83"/>
      <c r="AY188" s="83"/>
      <c r="AZ188" s="83"/>
    </row>
    <row r="189" spans="23:52" ht="34.5" thickTop="1" x14ac:dyDescent="0.5">
      <c r="W189" s="65"/>
      <c r="X189" s="65"/>
      <c r="Y189" s="65"/>
      <c r="Z189" s="65"/>
      <c r="AA189" s="65"/>
      <c r="AB189" s="65"/>
      <c r="AC189" s="65"/>
      <c r="AD189" s="65"/>
      <c r="AE189" s="65"/>
      <c r="AF189" s="65"/>
      <c r="AG189" s="65"/>
      <c r="AH189" s="65"/>
      <c r="AI189" s="65"/>
      <c r="AJ189" s="65"/>
      <c r="AK189" s="65"/>
      <c r="AL189" s="65"/>
      <c r="AM189" s="65"/>
      <c r="AN189" s="65"/>
      <c r="AO189" s="65"/>
      <c r="AP189" s="65"/>
      <c r="AQ189" s="65"/>
      <c r="AR189" s="65"/>
      <c r="AS189" s="65"/>
      <c r="AT189" s="65"/>
      <c r="AU189" s="65"/>
      <c r="AV189" s="65"/>
      <c r="AW189" s="65"/>
      <c r="AX189" s="65"/>
      <c r="AY189" s="65"/>
      <c r="AZ189" s="65"/>
    </row>
    <row r="190" spans="23:52" ht="33.75" x14ac:dyDescent="0.5">
      <c r="W190" s="65"/>
      <c r="X190" s="65"/>
      <c r="Y190" s="65"/>
      <c r="Z190" s="65"/>
      <c r="AA190" s="65"/>
      <c r="AB190" s="65"/>
      <c r="AC190" s="65"/>
      <c r="AD190" s="65"/>
      <c r="AE190" s="65"/>
      <c r="AF190" s="65"/>
      <c r="AG190" s="65"/>
      <c r="AH190" s="65"/>
      <c r="AI190" s="65"/>
      <c r="AJ190" s="65"/>
      <c r="AK190" s="65"/>
      <c r="AL190" s="65"/>
      <c r="AM190" s="65"/>
      <c r="AN190" s="65"/>
      <c r="AO190" s="65"/>
      <c r="AP190" s="65"/>
      <c r="AQ190" s="65"/>
      <c r="AR190" s="65"/>
      <c r="AS190" s="65"/>
      <c r="AT190" s="65"/>
      <c r="AU190" s="65"/>
      <c r="AV190" s="65"/>
      <c r="AW190" s="65"/>
      <c r="AX190" s="65"/>
      <c r="AY190" s="65"/>
      <c r="AZ190" s="65"/>
    </row>
    <row r="212" spans="23:68" s="89" customFormat="1" x14ac:dyDescent="0.25">
      <c r="W212"/>
      <c r="X212"/>
      <c r="Y212"/>
      <c r="Z212"/>
      <c r="AA212"/>
      <c r="AB212"/>
      <c r="AC212"/>
      <c r="AD212"/>
    </row>
    <row r="213" spans="23:68" s="89" customFormat="1" x14ac:dyDescent="0.25">
      <c r="X213"/>
      <c r="Y213"/>
      <c r="Z213"/>
      <c r="AA213"/>
      <c r="AB213"/>
      <c r="AC213"/>
      <c r="AD213"/>
    </row>
    <row r="214" spans="23:68" s="89" customFormat="1" x14ac:dyDescent="0.25">
      <c r="X214"/>
      <c r="Y214"/>
      <c r="Z214"/>
      <c r="AA214"/>
      <c r="AB214"/>
      <c r="AC214"/>
      <c r="AD214"/>
    </row>
    <row r="215" spans="23:68" s="89" customFormat="1" x14ac:dyDescent="0.25">
      <c r="X215"/>
      <c r="Y215"/>
      <c r="Z215"/>
      <c r="AA215"/>
      <c r="AB215"/>
      <c r="AC215"/>
      <c r="AD215"/>
    </row>
    <row r="216" spans="23:68" s="89" customFormat="1" x14ac:dyDescent="0.25">
      <c r="X216"/>
      <c r="Y216"/>
      <c r="Z216"/>
      <c r="AA216"/>
      <c r="AB216"/>
      <c r="AC216"/>
      <c r="AD216"/>
      <c r="BH216"/>
      <c r="BI216"/>
      <c r="BJ216"/>
      <c r="BK216"/>
      <c r="BL216"/>
      <c r="BM216"/>
      <c r="BN216"/>
      <c r="BO216"/>
      <c r="BP216"/>
    </row>
    <row r="217" spans="23:68" s="89" customFormat="1" x14ac:dyDescent="0.25">
      <c r="X217"/>
      <c r="Y217"/>
      <c r="Z217"/>
      <c r="AA217"/>
      <c r="AB217"/>
      <c r="AC217"/>
      <c r="AD217"/>
      <c r="BH217"/>
      <c r="BI217"/>
      <c r="BJ217"/>
      <c r="BK217"/>
      <c r="BL217"/>
      <c r="BM217"/>
      <c r="BN217"/>
      <c r="BO217"/>
      <c r="BP217"/>
    </row>
    <row r="218" spans="23:68" ht="15.75" thickBot="1" x14ac:dyDescent="0.3"/>
    <row r="219" spans="23:68" ht="34.5" thickBot="1" x14ac:dyDescent="0.55000000000000004">
      <c r="AH219" s="90"/>
      <c r="AI219" s="91"/>
      <c r="AJ219" s="91"/>
      <c r="AK219" s="91"/>
      <c r="AL219" s="91"/>
      <c r="AM219" s="91"/>
      <c r="AN219" s="91"/>
      <c r="AO219" s="92"/>
    </row>
    <row r="226" spans="14:89" x14ac:dyDescent="0.25">
      <c r="N226" t="s">
        <v>66</v>
      </c>
      <c r="CJ226" t="s">
        <v>66</v>
      </c>
      <c r="CK226" s="93">
        <f>COUNTIFS(U1:U35,#REF!)</f>
        <v>0</v>
      </c>
    </row>
  </sheetData>
  <mergeCells count="2">
    <mergeCell ref="AL34:BO50"/>
    <mergeCell ref="T110:BN110"/>
  </mergeCells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0AAFB1-CF18-4224-A0AA-F49163F5A987}">
  <sheetPr>
    <tabColor rgb="FFFFFF00"/>
  </sheetPr>
  <dimension ref="A1:CQ226"/>
  <sheetViews>
    <sheetView showGridLines="0" topLeftCell="A32" zoomScale="25" zoomScaleNormal="25" workbookViewId="0">
      <selection activeCell="BD67" sqref="BD67"/>
    </sheetView>
  </sheetViews>
  <sheetFormatPr defaultRowHeight="15" x14ac:dyDescent="0.25"/>
  <cols>
    <col min="13" max="13" width="9.140625" customWidth="1"/>
    <col min="23" max="23" width="12.85546875" customWidth="1"/>
    <col min="27" max="27" width="12.140625" bestFit="1" customWidth="1"/>
    <col min="28" max="30" width="10.85546875" bestFit="1" customWidth="1"/>
    <col min="31" max="31" width="11.140625" bestFit="1" customWidth="1"/>
    <col min="35" max="35" width="11.85546875" bestFit="1" customWidth="1"/>
    <col min="36" max="36" width="11.5703125" customWidth="1"/>
    <col min="37" max="37" width="21.28515625" bestFit="1" customWidth="1"/>
    <col min="38" max="38" width="23.140625" customWidth="1"/>
    <col min="39" max="40" width="19" bestFit="1" customWidth="1"/>
    <col min="41" max="41" width="18" bestFit="1" customWidth="1"/>
    <col min="42" max="42" width="6" customWidth="1"/>
    <col min="43" max="43" width="15" bestFit="1" customWidth="1"/>
    <col min="95" max="95" width="60.5703125" bestFit="1" customWidth="1"/>
  </cols>
  <sheetData>
    <row r="1" spans="1:1" x14ac:dyDescent="0.25">
      <c r="A1" s="58"/>
    </row>
    <row r="19" spans="20:66" x14ac:dyDescent="0.25">
      <c r="T19" s="59"/>
      <c r="U19" s="59"/>
      <c r="V19" s="59"/>
      <c r="W19" s="59"/>
      <c r="X19" s="59"/>
      <c r="Y19" s="59"/>
      <c r="Z19" s="59"/>
      <c r="AA19" s="59"/>
      <c r="AB19" s="59"/>
      <c r="AC19" s="59"/>
      <c r="AD19" s="59"/>
      <c r="AE19" s="59"/>
      <c r="AF19" s="59"/>
      <c r="AG19" s="59"/>
      <c r="AH19" s="59"/>
      <c r="AI19" s="59"/>
      <c r="AJ19" s="59"/>
      <c r="AK19" s="59"/>
      <c r="AL19" s="59"/>
      <c r="AM19" s="59"/>
      <c r="AN19" s="59"/>
      <c r="AO19" s="59"/>
      <c r="AP19" s="59"/>
      <c r="AQ19" s="59"/>
      <c r="AR19" s="59"/>
      <c r="AS19" s="59"/>
      <c r="AT19" s="59"/>
      <c r="AU19" s="59"/>
      <c r="AV19" s="59"/>
      <c r="AW19" s="59"/>
      <c r="AX19" s="59"/>
      <c r="AY19" s="59"/>
      <c r="AZ19" s="59"/>
      <c r="BA19" s="59"/>
      <c r="BB19" s="59"/>
      <c r="BC19" s="59"/>
      <c r="BD19" s="59"/>
      <c r="BE19" s="59"/>
      <c r="BF19" s="59"/>
      <c r="BG19" s="59"/>
      <c r="BH19" s="59"/>
      <c r="BI19" s="59"/>
      <c r="BJ19" s="59"/>
      <c r="BK19" s="59"/>
      <c r="BL19" s="59"/>
      <c r="BM19" s="59"/>
      <c r="BN19" s="59"/>
    </row>
    <row r="20" spans="20:66" x14ac:dyDescent="0.25">
      <c r="T20" s="59"/>
      <c r="U20" s="59"/>
      <c r="V20" s="59"/>
      <c r="W20" s="59"/>
      <c r="X20" s="59"/>
      <c r="Y20" s="59"/>
      <c r="Z20" s="59"/>
      <c r="AA20" s="59"/>
      <c r="AB20" s="59"/>
      <c r="AC20" s="59"/>
      <c r="AD20" s="59"/>
      <c r="AE20" s="59"/>
      <c r="AF20" s="59"/>
      <c r="AG20" s="59"/>
      <c r="AH20" s="59"/>
      <c r="AI20" s="59"/>
      <c r="AJ20" s="59"/>
      <c r="AK20" s="59"/>
      <c r="AL20" s="59"/>
      <c r="AM20" s="59"/>
      <c r="AN20" s="59"/>
      <c r="AO20" s="59"/>
      <c r="AP20" s="59"/>
      <c r="AQ20" s="59"/>
      <c r="AR20" s="59"/>
      <c r="AS20" s="59"/>
      <c r="AT20" s="59"/>
      <c r="AU20" s="59"/>
      <c r="AV20" s="59"/>
      <c r="AW20" s="59"/>
      <c r="AX20" s="59"/>
      <c r="AY20" s="59"/>
      <c r="AZ20" s="59"/>
      <c r="BA20" s="59"/>
      <c r="BB20" s="59"/>
      <c r="BC20" s="59"/>
      <c r="BD20" s="59"/>
      <c r="BE20" s="59"/>
      <c r="BF20" s="59"/>
      <c r="BG20" s="59"/>
      <c r="BH20" s="59"/>
      <c r="BI20" s="59"/>
      <c r="BJ20" s="59"/>
      <c r="BK20" s="59"/>
      <c r="BL20" s="59"/>
      <c r="BM20" s="59"/>
      <c r="BN20" s="59"/>
    </row>
    <row r="21" spans="20:66" x14ac:dyDescent="0.25">
      <c r="T21" s="59"/>
      <c r="U21" s="59"/>
      <c r="V21" s="59"/>
      <c r="W21" s="59"/>
      <c r="X21" s="59"/>
      <c r="Y21" s="59"/>
      <c r="Z21" s="59"/>
      <c r="AA21" s="59"/>
      <c r="AB21" s="59"/>
      <c r="AC21" s="59"/>
      <c r="AD21" s="59"/>
      <c r="AE21" s="59"/>
      <c r="AF21" s="59"/>
      <c r="AG21" s="59"/>
      <c r="AH21" s="59"/>
      <c r="AI21" s="59"/>
      <c r="AJ21" s="59"/>
      <c r="AK21" s="59"/>
      <c r="AL21" s="59"/>
      <c r="AM21" s="59"/>
      <c r="AN21" s="59"/>
      <c r="AO21" s="59"/>
      <c r="AP21" s="59"/>
      <c r="AQ21" s="59"/>
      <c r="AR21" s="59"/>
      <c r="AS21" s="59"/>
      <c r="AT21" s="59"/>
      <c r="AU21" s="59"/>
      <c r="AV21" s="59"/>
      <c r="AW21" s="59"/>
      <c r="AX21" s="59"/>
      <c r="AY21" s="59"/>
      <c r="AZ21" s="59"/>
      <c r="BA21" s="59"/>
      <c r="BB21" s="59"/>
      <c r="BC21" s="59"/>
      <c r="BD21" s="59"/>
      <c r="BE21" s="59"/>
      <c r="BF21" s="59"/>
      <c r="BG21" s="59"/>
      <c r="BH21" s="59"/>
      <c r="BI21" s="59"/>
      <c r="BJ21" s="59"/>
      <c r="BK21" s="59"/>
      <c r="BL21" s="59"/>
      <c r="BM21" s="59"/>
      <c r="BN21" s="59"/>
    </row>
    <row r="22" spans="20:66" x14ac:dyDescent="0.25">
      <c r="T22" s="59"/>
      <c r="U22" s="59"/>
      <c r="V22" s="59"/>
      <c r="W22" s="59"/>
      <c r="X22" s="59"/>
      <c r="Y22" s="59"/>
      <c r="Z22" s="59"/>
      <c r="AA22" s="59"/>
      <c r="AB22" s="59"/>
      <c r="AC22" s="59"/>
      <c r="AD22" s="59"/>
      <c r="AE22" s="59"/>
      <c r="AF22" s="59"/>
      <c r="AG22" s="59"/>
      <c r="AH22" s="59"/>
      <c r="AI22" s="59"/>
      <c r="AJ22" s="59"/>
      <c r="AK22" s="59"/>
      <c r="AL22" s="59"/>
      <c r="AM22" s="59"/>
      <c r="AN22" s="59"/>
      <c r="AO22" s="59"/>
      <c r="AP22" s="59"/>
      <c r="AQ22" s="59"/>
      <c r="AR22" s="59"/>
      <c r="AS22" s="59"/>
      <c r="AT22" s="59"/>
      <c r="AU22" s="59"/>
      <c r="AV22" s="59"/>
      <c r="AW22" s="59"/>
      <c r="AX22" s="59"/>
      <c r="AY22" s="59"/>
      <c r="AZ22" s="59"/>
      <c r="BA22" s="59"/>
      <c r="BB22" s="59"/>
      <c r="BC22" s="59"/>
      <c r="BD22" s="59"/>
      <c r="BE22" s="59"/>
      <c r="BF22" s="59"/>
      <c r="BG22" s="59"/>
      <c r="BH22" s="59"/>
      <c r="BI22" s="59"/>
      <c r="BJ22" s="59"/>
      <c r="BK22" s="59"/>
      <c r="BL22" s="59"/>
      <c r="BM22" s="59"/>
      <c r="BN22" s="59"/>
    </row>
    <row r="23" spans="20:66" x14ac:dyDescent="0.25">
      <c r="T23" s="59"/>
      <c r="U23" s="59"/>
      <c r="V23" s="59"/>
      <c r="W23" s="59"/>
      <c r="X23" s="59"/>
      <c r="Y23" s="59"/>
      <c r="Z23" s="59"/>
      <c r="AA23" s="59"/>
      <c r="AB23" s="59"/>
      <c r="AC23" s="59"/>
      <c r="AD23" s="59"/>
      <c r="AE23" s="59"/>
      <c r="AF23" s="59"/>
      <c r="AG23" s="59"/>
      <c r="AH23" s="59"/>
      <c r="AI23" s="59"/>
      <c r="AJ23" s="59"/>
      <c r="AK23" s="59"/>
      <c r="AL23" s="59"/>
      <c r="AM23" s="59"/>
      <c r="AN23" s="59"/>
      <c r="AO23" s="59"/>
      <c r="AP23" s="59"/>
      <c r="AQ23" s="59"/>
      <c r="AR23" s="59"/>
      <c r="AS23" s="59"/>
      <c r="AT23" s="59"/>
      <c r="AU23" s="59"/>
      <c r="AV23" s="59"/>
      <c r="AW23" s="59"/>
      <c r="AX23" s="59"/>
      <c r="AY23" s="59"/>
      <c r="AZ23" s="59"/>
      <c r="BA23" s="59"/>
      <c r="BB23" s="59"/>
      <c r="BC23" s="59"/>
      <c r="BD23" s="59"/>
      <c r="BE23" s="59"/>
      <c r="BF23" s="59"/>
      <c r="BG23" s="59"/>
      <c r="BH23" s="59"/>
      <c r="BI23" s="59"/>
      <c r="BJ23" s="59"/>
      <c r="BK23" s="59"/>
      <c r="BL23" s="59"/>
      <c r="BM23" s="59"/>
      <c r="BN23" s="59"/>
    </row>
    <row r="24" spans="20:66" x14ac:dyDescent="0.25">
      <c r="T24" s="59"/>
      <c r="U24" s="59"/>
      <c r="V24" s="59"/>
      <c r="W24" s="59"/>
      <c r="X24" s="59"/>
      <c r="Y24" s="59"/>
      <c r="Z24" s="59"/>
      <c r="AA24" s="59"/>
      <c r="AB24" s="59"/>
      <c r="AC24" s="59"/>
      <c r="AD24" s="59"/>
      <c r="AE24" s="59"/>
      <c r="AF24" s="59"/>
      <c r="AG24" s="59"/>
      <c r="AH24" s="59"/>
      <c r="AI24" s="59"/>
      <c r="AJ24" s="59"/>
      <c r="AK24" s="59"/>
      <c r="AL24" s="59"/>
      <c r="AM24" s="59"/>
      <c r="AN24" s="59"/>
      <c r="AO24" s="59"/>
      <c r="AP24" s="59"/>
      <c r="AQ24" s="59"/>
      <c r="AR24" s="59"/>
      <c r="AS24" s="59"/>
      <c r="AT24" s="59"/>
      <c r="AU24" s="59"/>
      <c r="AV24" s="59"/>
      <c r="AW24" s="59"/>
      <c r="AX24" s="59"/>
      <c r="AY24" s="59"/>
      <c r="AZ24" s="59"/>
      <c r="BA24" s="59"/>
      <c r="BB24" s="59"/>
      <c r="BC24" s="59"/>
      <c r="BD24" s="59"/>
      <c r="BE24" s="59"/>
      <c r="BF24" s="59"/>
      <c r="BG24" s="59"/>
      <c r="BH24" s="59"/>
      <c r="BI24" s="59"/>
      <c r="BJ24" s="59"/>
      <c r="BK24" s="59"/>
      <c r="BL24" s="59"/>
      <c r="BM24" s="59"/>
      <c r="BN24" s="59"/>
    </row>
    <row r="25" spans="20:66" x14ac:dyDescent="0.25">
      <c r="T25" s="59"/>
      <c r="U25" s="59"/>
      <c r="V25" s="59"/>
      <c r="W25" s="59"/>
      <c r="X25" s="59"/>
      <c r="Y25" s="59"/>
      <c r="Z25" s="59"/>
      <c r="AA25" s="59"/>
      <c r="AB25" s="59"/>
      <c r="AC25" s="59"/>
      <c r="AD25" s="59"/>
      <c r="AE25" s="59"/>
      <c r="AF25" s="59"/>
      <c r="AG25" s="59"/>
      <c r="AH25" s="59"/>
      <c r="AI25" s="59"/>
      <c r="AJ25" s="59"/>
      <c r="AK25" s="59"/>
      <c r="AL25" s="59"/>
      <c r="AM25" s="59"/>
      <c r="AN25" s="59"/>
      <c r="AO25" s="59"/>
      <c r="AP25" s="59"/>
      <c r="AQ25" s="59"/>
      <c r="AR25" s="59"/>
      <c r="AS25" s="59"/>
      <c r="AT25" s="59"/>
      <c r="AU25" s="59"/>
      <c r="AV25" s="59"/>
      <c r="AW25" s="59"/>
      <c r="AX25" s="59"/>
      <c r="AY25" s="59"/>
      <c r="AZ25" s="59"/>
      <c r="BA25" s="59"/>
      <c r="BB25" s="59"/>
      <c r="BC25" s="59"/>
      <c r="BD25" s="59"/>
      <c r="BE25" s="59"/>
      <c r="BF25" s="59"/>
      <c r="BG25" s="59"/>
      <c r="BH25" s="59"/>
      <c r="BI25" s="59"/>
      <c r="BJ25" s="59"/>
      <c r="BK25" s="59"/>
      <c r="BL25" s="59"/>
      <c r="BM25" s="59"/>
      <c r="BN25" s="59"/>
    </row>
    <row r="26" spans="20:66" x14ac:dyDescent="0.25">
      <c r="T26" s="59"/>
      <c r="U26" s="59"/>
      <c r="V26" s="59"/>
      <c r="W26" s="59"/>
      <c r="X26" s="59"/>
      <c r="Y26" s="59"/>
      <c r="Z26" s="59"/>
      <c r="AA26" s="59"/>
      <c r="AB26" s="59"/>
      <c r="AC26" s="59"/>
      <c r="AD26" s="59"/>
      <c r="AE26" s="59"/>
      <c r="AF26" s="59"/>
      <c r="AG26" s="59"/>
      <c r="AH26" s="59"/>
      <c r="AI26" s="59"/>
      <c r="AJ26" s="59"/>
      <c r="AK26" s="59"/>
      <c r="AL26" s="59"/>
      <c r="AM26" s="59"/>
      <c r="AN26" s="59"/>
      <c r="AO26" s="59"/>
      <c r="AP26" s="59"/>
      <c r="AQ26" s="59"/>
      <c r="AR26" s="59"/>
      <c r="AS26" s="59"/>
      <c r="AT26" s="59"/>
      <c r="AU26" s="59"/>
      <c r="AV26" s="59"/>
      <c r="AW26" s="59"/>
      <c r="AX26" s="59"/>
      <c r="AY26" s="59"/>
      <c r="AZ26" s="59"/>
      <c r="BA26" s="59"/>
      <c r="BB26" s="59"/>
      <c r="BC26" s="59"/>
      <c r="BD26" s="59"/>
      <c r="BE26" s="59"/>
      <c r="BF26" s="59"/>
      <c r="BG26" s="59"/>
      <c r="BH26" s="59"/>
      <c r="BI26" s="59"/>
      <c r="BJ26" s="59"/>
      <c r="BK26" s="59"/>
      <c r="BL26" s="59"/>
      <c r="BM26" s="59"/>
      <c r="BN26" s="59"/>
    </row>
    <row r="27" spans="20:66" x14ac:dyDescent="0.25">
      <c r="T27" s="59"/>
      <c r="U27" s="59"/>
      <c r="V27" s="59"/>
      <c r="W27" s="59"/>
      <c r="X27" s="59"/>
      <c r="Y27" s="59"/>
      <c r="Z27" s="59"/>
      <c r="AA27" s="59"/>
      <c r="AB27" s="59"/>
      <c r="AC27" s="59"/>
      <c r="AD27" s="59"/>
      <c r="AE27" s="59"/>
      <c r="AF27" s="59"/>
      <c r="AG27" s="59"/>
      <c r="AH27" s="59"/>
      <c r="AI27" s="59"/>
      <c r="AJ27" s="59"/>
      <c r="AK27" s="59"/>
      <c r="AL27" s="59"/>
      <c r="AM27" s="59"/>
      <c r="AN27" s="59"/>
      <c r="AO27" s="59"/>
      <c r="AP27" s="59"/>
      <c r="AQ27" s="59"/>
      <c r="AR27" s="59"/>
      <c r="AS27" s="59"/>
      <c r="AT27" s="59"/>
      <c r="AU27" s="59"/>
      <c r="AV27" s="59"/>
      <c r="AW27" s="59"/>
      <c r="AX27" s="59"/>
      <c r="AY27" s="59"/>
      <c r="AZ27" s="59"/>
      <c r="BA27" s="59"/>
      <c r="BB27" s="59"/>
      <c r="BC27" s="59"/>
      <c r="BD27" s="59"/>
      <c r="BE27" s="59"/>
      <c r="BF27" s="59"/>
      <c r="BG27" s="59"/>
      <c r="BH27" s="59"/>
      <c r="BI27" s="59"/>
      <c r="BJ27" s="59"/>
      <c r="BK27" s="59"/>
      <c r="BL27" s="59"/>
      <c r="BM27" s="59"/>
      <c r="BN27" s="59"/>
    </row>
    <row r="28" spans="20:66" x14ac:dyDescent="0.25">
      <c r="T28" s="59"/>
      <c r="U28" s="59"/>
      <c r="V28" s="59"/>
      <c r="W28" s="59"/>
      <c r="X28" s="59"/>
      <c r="Y28" s="59"/>
      <c r="Z28" s="59"/>
      <c r="AA28" s="59"/>
      <c r="AB28" s="59"/>
      <c r="AC28" s="59"/>
      <c r="AD28" s="59"/>
      <c r="AE28" s="59"/>
      <c r="AF28" s="59"/>
      <c r="AG28" s="59"/>
      <c r="AH28" s="59"/>
      <c r="AI28" s="59"/>
      <c r="AJ28" s="59"/>
      <c r="AK28" s="59"/>
      <c r="AL28" s="59"/>
      <c r="AM28" s="59"/>
      <c r="AN28" s="59"/>
      <c r="AO28" s="59"/>
      <c r="AP28" s="59"/>
      <c r="AQ28" s="59"/>
      <c r="AR28" s="59"/>
      <c r="AS28" s="59"/>
      <c r="AT28" s="59"/>
      <c r="AU28" s="59"/>
      <c r="AV28" s="59"/>
      <c r="AW28" s="59"/>
      <c r="AX28" s="59"/>
      <c r="AY28" s="59"/>
      <c r="AZ28" s="59"/>
      <c r="BA28" s="59"/>
      <c r="BB28" s="59"/>
      <c r="BC28" s="59"/>
      <c r="BD28" s="59"/>
      <c r="BE28" s="59"/>
      <c r="BF28" s="59"/>
      <c r="BG28" s="59"/>
      <c r="BH28" s="59"/>
      <c r="BI28" s="59"/>
      <c r="BJ28" s="59"/>
      <c r="BK28" s="59"/>
      <c r="BL28" s="59"/>
      <c r="BM28" s="59"/>
      <c r="BN28" s="59"/>
    </row>
    <row r="29" spans="20:66" x14ac:dyDescent="0.25">
      <c r="T29" s="59"/>
      <c r="U29" s="59"/>
      <c r="V29" s="59"/>
      <c r="W29" s="59"/>
      <c r="X29" s="59"/>
      <c r="Y29" s="59"/>
      <c r="Z29" s="59"/>
      <c r="AA29" s="59"/>
      <c r="AB29" s="59"/>
      <c r="AC29" s="59"/>
      <c r="AD29" s="59"/>
      <c r="AE29" s="59"/>
      <c r="AF29" s="59"/>
      <c r="AG29" s="59"/>
      <c r="AH29" s="59"/>
      <c r="AI29" s="59"/>
      <c r="AJ29" s="59"/>
      <c r="AK29" s="59"/>
      <c r="AL29" s="59"/>
      <c r="AM29" s="59"/>
      <c r="AN29" s="59"/>
      <c r="AO29" s="59"/>
      <c r="AP29" s="59"/>
      <c r="AQ29" s="59"/>
      <c r="AR29" s="59"/>
      <c r="AS29" s="59"/>
      <c r="AT29" s="59"/>
      <c r="AU29" s="59"/>
      <c r="AV29" s="59"/>
      <c r="AW29" s="59"/>
      <c r="AX29" s="59"/>
      <c r="AY29" s="59"/>
      <c r="AZ29" s="59"/>
      <c r="BA29" s="59"/>
      <c r="BB29" s="59"/>
      <c r="BC29" s="59"/>
      <c r="BD29" s="59"/>
      <c r="BE29" s="59"/>
      <c r="BF29" s="59"/>
      <c r="BG29" s="59"/>
      <c r="BH29" s="59"/>
      <c r="BI29" s="59"/>
      <c r="BJ29" s="59"/>
      <c r="BK29" s="59"/>
      <c r="BL29" s="59"/>
      <c r="BM29" s="59"/>
      <c r="BN29" s="59"/>
    </row>
    <row r="30" spans="20:66" x14ac:dyDescent="0.25">
      <c r="T30" s="59"/>
      <c r="U30" s="59"/>
      <c r="V30" s="59"/>
      <c r="W30" s="59"/>
      <c r="X30" s="59"/>
      <c r="Y30" s="59"/>
      <c r="Z30" s="59"/>
      <c r="AA30" s="59"/>
      <c r="AB30" s="59"/>
      <c r="AC30" s="59"/>
      <c r="AD30" s="59"/>
      <c r="AE30" s="59"/>
      <c r="AF30" s="59"/>
      <c r="AG30" s="59"/>
      <c r="AH30" s="59"/>
      <c r="AI30" s="59"/>
      <c r="AJ30" s="59"/>
      <c r="AK30" s="59"/>
      <c r="AL30" s="59"/>
      <c r="AM30" s="59"/>
      <c r="AN30" s="59"/>
      <c r="AO30" s="59"/>
      <c r="AP30" s="59"/>
      <c r="AQ30" s="59"/>
      <c r="AR30" s="59"/>
      <c r="AS30" s="59"/>
      <c r="AT30" s="59"/>
      <c r="AU30" s="59"/>
      <c r="AV30" s="59"/>
      <c r="AW30" s="59"/>
      <c r="AX30" s="59"/>
      <c r="AY30" s="59"/>
      <c r="AZ30" s="59"/>
      <c r="BA30" s="59"/>
      <c r="BB30" s="59"/>
      <c r="BC30" s="59"/>
      <c r="BD30" s="59"/>
      <c r="BE30" s="59"/>
      <c r="BF30" s="59"/>
      <c r="BG30" s="59"/>
      <c r="BH30" s="59"/>
      <c r="BI30" s="59"/>
      <c r="BJ30" s="59"/>
      <c r="BK30" s="59"/>
      <c r="BL30" s="59"/>
      <c r="BM30" s="59"/>
      <c r="BN30" s="59"/>
    </row>
    <row r="31" spans="20:66" ht="29.25" customHeight="1" x14ac:dyDescent="0.25">
      <c r="T31" s="59"/>
      <c r="U31" s="59"/>
      <c r="V31" s="59"/>
      <c r="W31" s="59"/>
      <c r="X31" s="59"/>
      <c r="Y31" s="59"/>
      <c r="Z31" s="59"/>
      <c r="AA31" s="59"/>
      <c r="AB31" s="59"/>
      <c r="AC31" s="59"/>
      <c r="AD31" s="59"/>
      <c r="AE31" s="59"/>
      <c r="AF31" s="59"/>
      <c r="AG31" s="59"/>
      <c r="AH31" s="59"/>
      <c r="AI31" s="59"/>
      <c r="AJ31" s="59"/>
      <c r="AK31" s="59"/>
      <c r="AL31" s="59"/>
      <c r="AM31" s="59"/>
      <c r="AN31" s="59"/>
      <c r="AO31" s="59"/>
      <c r="AP31" s="59"/>
      <c r="AQ31" s="59"/>
      <c r="AR31" s="59"/>
      <c r="AS31" s="59"/>
      <c r="AT31" s="59"/>
      <c r="AU31" s="59"/>
      <c r="AV31" s="59"/>
      <c r="AW31" s="59"/>
      <c r="AX31" s="59"/>
      <c r="AY31" s="59"/>
      <c r="AZ31" s="59"/>
      <c r="BA31" s="59"/>
      <c r="BB31" s="59"/>
      <c r="BC31" s="59"/>
      <c r="BD31" s="59"/>
      <c r="BE31" s="59"/>
      <c r="BF31" s="59"/>
      <c r="BG31" s="59"/>
      <c r="BH31" s="59"/>
      <c r="BI31" s="59"/>
      <c r="BJ31" s="59"/>
      <c r="BK31" s="59"/>
      <c r="BL31" s="59"/>
      <c r="BM31" s="59"/>
      <c r="BN31" s="59"/>
    </row>
    <row r="32" spans="20:66" ht="153" x14ac:dyDescent="2.2000000000000002">
      <c r="T32" s="59"/>
      <c r="U32" s="60"/>
      <c r="V32" s="59"/>
      <c r="W32" s="59"/>
      <c r="X32" s="59"/>
      <c r="Y32" s="59"/>
      <c r="Z32" s="59"/>
      <c r="AA32" s="59"/>
      <c r="AB32" s="59"/>
      <c r="AC32" s="59"/>
      <c r="AD32" s="59"/>
      <c r="AE32" s="59"/>
      <c r="AF32" s="59"/>
      <c r="AG32" s="59"/>
      <c r="AH32" s="59"/>
      <c r="AI32" s="59"/>
      <c r="AJ32" s="59"/>
      <c r="AK32" s="59"/>
      <c r="AL32" s="59" t="s">
        <v>49</v>
      </c>
      <c r="AM32" s="59"/>
      <c r="AN32" s="59"/>
      <c r="AO32" s="59"/>
      <c r="AP32" s="59"/>
      <c r="AQ32" s="59"/>
      <c r="AR32" s="59"/>
      <c r="AS32" s="59"/>
      <c r="AT32" s="59"/>
      <c r="AU32" s="59"/>
      <c r="AV32" s="59"/>
      <c r="AW32" s="59"/>
      <c r="AX32" s="59"/>
      <c r="AY32" s="59"/>
      <c r="AZ32" s="59"/>
      <c r="BA32" s="59"/>
      <c r="BB32" s="59"/>
      <c r="BC32" s="59"/>
      <c r="BD32" s="59"/>
      <c r="BE32" s="59"/>
      <c r="BF32" s="59"/>
      <c r="BG32" s="59"/>
      <c r="BH32" s="59"/>
      <c r="BI32" s="59"/>
      <c r="BJ32" s="59"/>
      <c r="BK32" s="59"/>
      <c r="BL32" s="59"/>
      <c r="BM32" s="59"/>
      <c r="BN32" s="59"/>
    </row>
    <row r="33" spans="1:94" ht="153.75" thickBot="1" x14ac:dyDescent="2.25">
      <c r="T33" s="59"/>
      <c r="U33" s="60"/>
      <c r="V33" s="59"/>
      <c r="W33" s="59"/>
      <c r="X33" s="59"/>
      <c r="Y33" s="59"/>
      <c r="Z33" s="59"/>
      <c r="AA33" s="59"/>
      <c r="AB33" s="59"/>
      <c r="AC33" s="59"/>
      <c r="AD33" s="59"/>
      <c r="AE33" s="59"/>
      <c r="AF33" s="59"/>
      <c r="AG33" s="59"/>
      <c r="AH33" s="59"/>
      <c r="AI33" s="59"/>
      <c r="AJ33" s="59"/>
      <c r="AK33" s="59"/>
      <c r="AL33" s="59"/>
      <c r="AM33" s="59"/>
      <c r="AN33" s="59"/>
      <c r="AO33" s="59"/>
      <c r="AP33" s="59"/>
      <c r="AQ33" s="59"/>
      <c r="AR33" s="59"/>
      <c r="AS33" s="59"/>
      <c r="AT33" s="59"/>
      <c r="AU33" s="59"/>
      <c r="AV33" s="59"/>
      <c r="AW33" s="59"/>
      <c r="AX33" s="59"/>
      <c r="AY33" s="59"/>
      <c r="AZ33" s="59"/>
      <c r="BA33" s="59"/>
      <c r="BB33" s="59"/>
      <c r="BC33" s="59"/>
      <c r="BD33" s="59"/>
      <c r="BE33" s="59"/>
      <c r="BF33" s="59"/>
      <c r="BG33" s="59"/>
      <c r="BH33" s="59"/>
      <c r="BI33" s="59"/>
      <c r="BJ33" s="59"/>
      <c r="BK33" s="59"/>
      <c r="BL33" s="59"/>
      <c r="BM33" s="59"/>
      <c r="BN33" s="59"/>
    </row>
    <row r="34" spans="1:94" ht="159.75" customHeight="1" x14ac:dyDescent="0.25">
      <c r="S34" s="113" t="s">
        <v>68</v>
      </c>
      <c r="T34" s="114"/>
      <c r="U34" s="114"/>
      <c r="V34" s="114"/>
      <c r="W34" s="114"/>
      <c r="X34" s="114"/>
      <c r="Y34" s="114"/>
      <c r="Z34" s="114"/>
      <c r="AA34" s="114"/>
      <c r="AB34" s="114"/>
      <c r="AC34" s="114"/>
      <c r="AD34" s="114"/>
      <c r="AE34" s="114"/>
      <c r="AF34" s="114"/>
      <c r="AG34" s="114"/>
      <c r="AH34" s="114"/>
      <c r="AI34" s="114"/>
      <c r="AJ34" s="114"/>
      <c r="AK34" s="114"/>
      <c r="AL34" s="160" t="s">
        <v>76</v>
      </c>
      <c r="AM34" s="160"/>
      <c r="AN34" s="160"/>
      <c r="AO34" s="160"/>
      <c r="AP34" s="160"/>
      <c r="AQ34" s="160"/>
      <c r="AR34" s="160"/>
      <c r="AS34" s="160"/>
      <c r="AT34" s="160"/>
      <c r="AU34" s="160"/>
      <c r="AV34" s="160"/>
      <c r="AW34" s="160"/>
      <c r="AX34" s="160"/>
      <c r="AY34" s="160"/>
      <c r="AZ34" s="160"/>
      <c r="BA34" s="160"/>
      <c r="BB34" s="160"/>
      <c r="BC34" s="160"/>
      <c r="BD34" s="160"/>
      <c r="BE34" s="160"/>
      <c r="BF34" s="160"/>
      <c r="BG34" s="160"/>
      <c r="BH34" s="160"/>
      <c r="BI34" s="160"/>
      <c r="BJ34" s="160"/>
      <c r="BK34" s="160"/>
      <c r="BL34" s="160"/>
      <c r="BM34" s="160"/>
      <c r="BN34" s="160"/>
      <c r="BO34" s="161"/>
    </row>
    <row r="35" spans="1:94" ht="298.5" customHeight="1" x14ac:dyDescent="0.25">
      <c r="S35" s="115"/>
      <c r="T35" s="116"/>
      <c r="U35" s="116"/>
      <c r="V35" s="116"/>
      <c r="W35" s="116"/>
      <c r="X35" s="116"/>
      <c r="Y35" s="116"/>
      <c r="Z35" s="116"/>
      <c r="AA35" s="116"/>
      <c r="AB35" s="116"/>
      <c r="AC35" s="116"/>
      <c r="AD35" s="116"/>
      <c r="AE35" s="116"/>
      <c r="AF35" s="116"/>
      <c r="AG35" s="116"/>
      <c r="AH35" s="116"/>
      <c r="AI35" s="116"/>
      <c r="AJ35" s="116"/>
      <c r="AK35" s="116"/>
      <c r="AL35" s="162"/>
      <c r="AM35" s="162"/>
      <c r="AN35" s="162"/>
      <c r="AO35" s="162"/>
      <c r="AP35" s="162"/>
      <c r="AQ35" s="162"/>
      <c r="AR35" s="162"/>
      <c r="AS35" s="162"/>
      <c r="AT35" s="162"/>
      <c r="AU35" s="162"/>
      <c r="AV35" s="162"/>
      <c r="AW35" s="162"/>
      <c r="AX35" s="162"/>
      <c r="AY35" s="162"/>
      <c r="AZ35" s="162"/>
      <c r="BA35" s="162"/>
      <c r="BB35" s="162"/>
      <c r="BC35" s="162"/>
      <c r="BD35" s="162"/>
      <c r="BE35" s="162"/>
      <c r="BF35" s="162"/>
      <c r="BG35" s="162"/>
      <c r="BH35" s="162"/>
      <c r="BI35" s="162"/>
      <c r="BJ35" s="162"/>
      <c r="BK35" s="162"/>
      <c r="BL35" s="162"/>
      <c r="BM35" s="162"/>
      <c r="BN35" s="162"/>
      <c r="BO35" s="163"/>
      <c r="BU35">
        <v>3</v>
      </c>
    </row>
    <row r="36" spans="1:94" ht="182.25" customHeight="1" x14ac:dyDescent="0.25">
      <c r="S36" s="115"/>
      <c r="T36" s="116"/>
      <c r="U36" s="116"/>
      <c r="V36" s="116"/>
      <c r="W36" s="116"/>
      <c r="X36" s="116"/>
      <c r="Y36" s="116"/>
      <c r="Z36" s="116"/>
      <c r="AA36" s="116"/>
      <c r="AB36" s="116"/>
      <c r="AC36" s="116"/>
      <c r="AD36" s="116"/>
      <c r="AE36" s="116"/>
      <c r="AF36" s="116"/>
      <c r="AG36" s="116"/>
      <c r="AH36" s="116"/>
      <c r="AI36" s="116"/>
      <c r="AJ36" s="116"/>
      <c r="AK36" s="116"/>
      <c r="AL36" s="162"/>
      <c r="AM36" s="162"/>
      <c r="AN36" s="162"/>
      <c r="AO36" s="162"/>
      <c r="AP36" s="162"/>
      <c r="AQ36" s="162"/>
      <c r="AR36" s="162"/>
      <c r="AS36" s="162"/>
      <c r="AT36" s="162"/>
      <c r="AU36" s="162"/>
      <c r="AV36" s="162"/>
      <c r="AW36" s="162"/>
      <c r="AX36" s="162"/>
      <c r="AY36" s="162"/>
      <c r="AZ36" s="162"/>
      <c r="BA36" s="162"/>
      <c r="BB36" s="162"/>
      <c r="BC36" s="162"/>
      <c r="BD36" s="162"/>
      <c r="BE36" s="162"/>
      <c r="BF36" s="162"/>
      <c r="BG36" s="162"/>
      <c r="BH36" s="162"/>
      <c r="BI36" s="162"/>
      <c r="BJ36" s="162"/>
      <c r="BK36" s="162"/>
      <c r="BL36" s="162"/>
      <c r="BM36" s="162"/>
      <c r="BN36" s="162"/>
      <c r="BO36" s="163"/>
    </row>
    <row r="37" spans="1:94" ht="69" customHeight="1" x14ac:dyDescent="0.25">
      <c r="A37" s="61"/>
      <c r="B37" s="61"/>
      <c r="C37" s="61"/>
      <c r="D37" s="61"/>
      <c r="E37" s="61"/>
      <c r="F37" s="61"/>
      <c r="G37" s="61"/>
      <c r="H37" s="61"/>
      <c r="I37" s="61"/>
      <c r="J37" s="61"/>
      <c r="K37" s="61"/>
      <c r="L37" s="61"/>
      <c r="M37" s="61"/>
      <c r="N37" s="61"/>
      <c r="O37" s="61"/>
      <c r="P37" s="61"/>
      <c r="Q37" s="61"/>
      <c r="R37" s="61"/>
      <c r="S37" s="115"/>
      <c r="T37" s="116"/>
      <c r="U37" s="116"/>
      <c r="V37" s="116"/>
      <c r="W37" s="116"/>
      <c r="X37" s="116"/>
      <c r="Y37" s="116"/>
      <c r="Z37" s="116"/>
      <c r="AA37" s="116"/>
      <c r="AB37" s="116"/>
      <c r="AC37" s="116"/>
      <c r="AD37" s="116"/>
      <c r="AE37" s="116"/>
      <c r="AF37" s="116"/>
      <c r="AG37" s="116"/>
      <c r="AH37" s="116"/>
      <c r="AI37" s="116"/>
      <c r="AJ37" s="116"/>
      <c r="AK37" s="116"/>
      <c r="AL37" s="162"/>
      <c r="AM37" s="162"/>
      <c r="AN37" s="162"/>
      <c r="AO37" s="162"/>
      <c r="AP37" s="162"/>
      <c r="AQ37" s="162"/>
      <c r="AR37" s="162"/>
      <c r="AS37" s="162"/>
      <c r="AT37" s="162"/>
      <c r="AU37" s="162"/>
      <c r="AV37" s="162"/>
      <c r="AW37" s="162"/>
      <c r="AX37" s="162"/>
      <c r="AY37" s="162"/>
      <c r="AZ37" s="162"/>
      <c r="BA37" s="162"/>
      <c r="BB37" s="162"/>
      <c r="BC37" s="162"/>
      <c r="BD37" s="162"/>
      <c r="BE37" s="162"/>
      <c r="BF37" s="162"/>
      <c r="BG37" s="162"/>
      <c r="BH37" s="162"/>
      <c r="BI37" s="162"/>
      <c r="BJ37" s="162"/>
      <c r="BK37" s="162"/>
      <c r="BL37" s="162"/>
      <c r="BM37" s="162"/>
      <c r="BN37" s="162"/>
      <c r="BO37" s="163"/>
      <c r="CE37" s="61"/>
      <c r="CF37" s="61"/>
      <c r="CG37" s="61"/>
      <c r="CH37" s="61"/>
      <c r="CI37" s="61"/>
      <c r="CJ37" s="61"/>
      <c r="CK37" s="61"/>
      <c r="CL37" s="61"/>
      <c r="CM37" s="61"/>
      <c r="CN37" s="61"/>
      <c r="CO37" s="61"/>
      <c r="CP37" s="61"/>
    </row>
    <row r="38" spans="1:94" ht="23.25" customHeight="1" x14ac:dyDescent="0.25">
      <c r="A38" s="62"/>
      <c r="B38" s="62"/>
      <c r="C38" s="62"/>
      <c r="D38" s="62"/>
      <c r="E38" s="62"/>
      <c r="F38" s="62"/>
      <c r="G38" s="62"/>
      <c r="H38" s="62"/>
      <c r="I38" s="62"/>
      <c r="J38" s="62"/>
      <c r="K38" s="62"/>
      <c r="L38" s="62"/>
      <c r="M38" s="62"/>
      <c r="N38" s="62"/>
      <c r="O38" s="62"/>
      <c r="P38" s="62"/>
      <c r="Q38" s="62"/>
      <c r="R38" s="62"/>
      <c r="S38" s="115"/>
      <c r="T38" s="116"/>
      <c r="U38" s="116"/>
      <c r="V38" s="116"/>
      <c r="W38" s="116"/>
      <c r="X38" s="116"/>
      <c r="Y38" s="116"/>
      <c r="Z38" s="116"/>
      <c r="AA38" s="116"/>
      <c r="AB38" s="116"/>
      <c r="AC38" s="116"/>
      <c r="AD38" s="116"/>
      <c r="AE38" s="116"/>
      <c r="AF38" s="116"/>
      <c r="AG38" s="116"/>
      <c r="AH38" s="116"/>
      <c r="AI38" s="116"/>
      <c r="AJ38" s="116"/>
      <c r="AK38" s="116"/>
      <c r="AL38" s="162"/>
      <c r="AM38" s="162"/>
      <c r="AN38" s="162"/>
      <c r="AO38" s="162"/>
      <c r="AP38" s="162"/>
      <c r="AQ38" s="162"/>
      <c r="AR38" s="162"/>
      <c r="AS38" s="162"/>
      <c r="AT38" s="162"/>
      <c r="AU38" s="162"/>
      <c r="AV38" s="162"/>
      <c r="AW38" s="162"/>
      <c r="AX38" s="162"/>
      <c r="AY38" s="162"/>
      <c r="AZ38" s="162"/>
      <c r="BA38" s="162"/>
      <c r="BB38" s="162"/>
      <c r="BC38" s="162"/>
      <c r="BD38" s="162"/>
      <c r="BE38" s="162"/>
      <c r="BF38" s="162"/>
      <c r="BG38" s="162"/>
      <c r="BH38" s="162"/>
      <c r="BI38" s="162"/>
      <c r="BJ38" s="162"/>
      <c r="BK38" s="162"/>
      <c r="BL38" s="162"/>
      <c r="BM38" s="162"/>
      <c r="BN38" s="162"/>
      <c r="BO38" s="163"/>
      <c r="CE38" s="62"/>
      <c r="CF38" s="62"/>
      <c r="CG38" s="62"/>
      <c r="CH38" s="62"/>
      <c r="CI38" s="62"/>
      <c r="CJ38" s="62"/>
      <c r="CK38" s="62"/>
      <c r="CL38" s="62"/>
      <c r="CM38" s="62"/>
      <c r="CN38" s="62"/>
      <c r="CO38" s="62"/>
    </row>
    <row r="39" spans="1:94" ht="114.75" customHeight="1" x14ac:dyDescent="0.25">
      <c r="A39" s="62"/>
      <c r="B39" s="62"/>
      <c r="C39" s="62"/>
      <c r="D39" s="62"/>
      <c r="E39" s="62"/>
      <c r="F39" s="62"/>
      <c r="G39" s="62"/>
      <c r="H39" s="62"/>
      <c r="I39" s="62"/>
      <c r="J39" s="62"/>
      <c r="K39" s="62"/>
      <c r="L39" s="62"/>
      <c r="M39" s="62"/>
      <c r="N39" s="62"/>
      <c r="O39" s="62"/>
      <c r="P39" s="62"/>
      <c r="Q39" s="62"/>
      <c r="R39" s="62"/>
      <c r="S39" s="115"/>
      <c r="T39" s="116"/>
      <c r="U39" s="116"/>
      <c r="V39" s="116"/>
      <c r="W39" s="116"/>
      <c r="X39" s="116"/>
      <c r="Y39" s="116"/>
      <c r="Z39" s="116"/>
      <c r="AA39" s="116"/>
      <c r="AB39" s="116"/>
      <c r="AC39" s="116"/>
      <c r="AD39" s="116"/>
      <c r="AE39" s="116"/>
      <c r="AF39" s="116"/>
      <c r="AG39" s="116"/>
      <c r="AH39" s="116"/>
      <c r="AI39" s="116"/>
      <c r="AJ39" s="116"/>
      <c r="AK39" s="116"/>
      <c r="AL39" s="162"/>
      <c r="AM39" s="162"/>
      <c r="AN39" s="162"/>
      <c r="AO39" s="162"/>
      <c r="AP39" s="162"/>
      <c r="AQ39" s="162"/>
      <c r="AR39" s="162"/>
      <c r="AS39" s="162"/>
      <c r="AT39" s="162"/>
      <c r="AU39" s="162"/>
      <c r="AV39" s="162"/>
      <c r="AW39" s="162"/>
      <c r="AX39" s="162"/>
      <c r="AY39" s="162"/>
      <c r="AZ39" s="162"/>
      <c r="BA39" s="162"/>
      <c r="BB39" s="162"/>
      <c r="BC39" s="162"/>
      <c r="BD39" s="162"/>
      <c r="BE39" s="162"/>
      <c r="BF39" s="162"/>
      <c r="BG39" s="162"/>
      <c r="BH39" s="162"/>
      <c r="BI39" s="162"/>
      <c r="BJ39" s="162"/>
      <c r="BK39" s="162"/>
      <c r="BL39" s="162"/>
      <c r="BM39" s="162"/>
      <c r="BN39" s="162"/>
      <c r="BO39" s="163"/>
      <c r="CE39" s="62"/>
      <c r="CF39" s="62"/>
      <c r="CG39" s="62"/>
      <c r="CH39" s="62"/>
      <c r="CI39" s="62"/>
      <c r="CJ39" s="62"/>
      <c r="CK39" s="62"/>
      <c r="CL39" s="62"/>
      <c r="CM39" s="62"/>
      <c r="CN39" s="62"/>
      <c r="CO39" s="62"/>
    </row>
    <row r="40" spans="1:94" ht="114.75" customHeight="1" x14ac:dyDescent="0.25">
      <c r="A40" s="62"/>
      <c r="B40" s="62"/>
      <c r="C40" s="62"/>
      <c r="D40" s="62"/>
      <c r="E40" s="62"/>
      <c r="F40" s="62"/>
      <c r="G40" s="62"/>
      <c r="H40" s="62"/>
      <c r="I40" s="62"/>
      <c r="J40" s="62"/>
      <c r="K40" s="62"/>
      <c r="L40" s="62"/>
      <c r="M40" s="62"/>
      <c r="N40" s="62"/>
      <c r="O40" s="62"/>
      <c r="P40" s="62"/>
      <c r="Q40" s="62"/>
      <c r="R40" s="62"/>
      <c r="S40" s="115"/>
      <c r="T40" s="116"/>
      <c r="U40" s="116"/>
      <c r="V40" s="116"/>
      <c r="W40" s="116"/>
      <c r="X40" s="116"/>
      <c r="Y40" s="116"/>
      <c r="Z40" s="116"/>
      <c r="AA40" s="116"/>
      <c r="AB40" s="116"/>
      <c r="AC40" s="116"/>
      <c r="AD40" s="116"/>
      <c r="AE40" s="116"/>
      <c r="AF40" s="116"/>
      <c r="AG40" s="116"/>
      <c r="AH40" s="116"/>
      <c r="AI40" s="116"/>
      <c r="AJ40" s="116"/>
      <c r="AK40" s="116"/>
      <c r="AL40" s="162"/>
      <c r="AM40" s="162"/>
      <c r="AN40" s="162"/>
      <c r="AO40" s="162"/>
      <c r="AP40" s="162"/>
      <c r="AQ40" s="162"/>
      <c r="AR40" s="162"/>
      <c r="AS40" s="162"/>
      <c r="AT40" s="162"/>
      <c r="AU40" s="162"/>
      <c r="AV40" s="162"/>
      <c r="AW40" s="162"/>
      <c r="AX40" s="162"/>
      <c r="AY40" s="162"/>
      <c r="AZ40" s="162"/>
      <c r="BA40" s="162"/>
      <c r="BB40" s="162"/>
      <c r="BC40" s="162"/>
      <c r="BD40" s="162"/>
      <c r="BE40" s="162"/>
      <c r="BF40" s="162"/>
      <c r="BG40" s="162"/>
      <c r="BH40" s="162"/>
      <c r="BI40" s="162"/>
      <c r="BJ40" s="162"/>
      <c r="BK40" s="162"/>
      <c r="BL40" s="162"/>
      <c r="BM40" s="162"/>
      <c r="BN40" s="162"/>
      <c r="BO40" s="163"/>
      <c r="CE40" s="62"/>
      <c r="CF40" s="62"/>
      <c r="CG40" s="62"/>
      <c r="CH40" s="62"/>
      <c r="CI40" s="62"/>
      <c r="CJ40" s="62"/>
      <c r="CK40" s="62"/>
      <c r="CL40" s="62"/>
      <c r="CM40" s="62"/>
      <c r="CN40" s="62"/>
      <c r="CO40" s="62"/>
    </row>
    <row r="41" spans="1:94" ht="114.75" customHeight="1" x14ac:dyDescent="0.25">
      <c r="A41" s="62"/>
      <c r="B41" s="62"/>
      <c r="C41" s="62"/>
      <c r="D41" s="62"/>
      <c r="E41" s="62"/>
      <c r="F41" s="62"/>
      <c r="G41" s="62"/>
      <c r="H41" s="62"/>
      <c r="I41" s="62"/>
      <c r="J41" s="62"/>
      <c r="K41" s="62"/>
      <c r="L41" s="62"/>
      <c r="M41" s="62"/>
      <c r="N41" s="62"/>
      <c r="O41" s="62"/>
      <c r="P41" s="62"/>
      <c r="Q41" s="62"/>
      <c r="R41" s="62"/>
      <c r="S41" s="115"/>
      <c r="T41" s="116"/>
      <c r="U41" s="116"/>
      <c r="V41" s="116"/>
      <c r="W41" s="116"/>
      <c r="X41" s="116"/>
      <c r="Y41" s="116"/>
      <c r="Z41" s="116"/>
      <c r="AA41" s="116"/>
      <c r="AB41" s="116"/>
      <c r="AC41" s="116"/>
      <c r="AD41" s="116"/>
      <c r="AE41" s="116"/>
      <c r="AF41" s="116"/>
      <c r="AG41" s="116"/>
      <c r="AH41" s="116"/>
      <c r="AI41" s="116"/>
      <c r="AJ41" s="116"/>
      <c r="AK41" s="116"/>
      <c r="AL41" s="162"/>
      <c r="AM41" s="162"/>
      <c r="AN41" s="162"/>
      <c r="AO41" s="162"/>
      <c r="AP41" s="162"/>
      <c r="AQ41" s="162"/>
      <c r="AR41" s="162"/>
      <c r="AS41" s="162"/>
      <c r="AT41" s="162"/>
      <c r="AU41" s="162"/>
      <c r="AV41" s="162"/>
      <c r="AW41" s="162"/>
      <c r="AX41" s="162"/>
      <c r="AY41" s="162"/>
      <c r="AZ41" s="162"/>
      <c r="BA41" s="162"/>
      <c r="BB41" s="162"/>
      <c r="BC41" s="162"/>
      <c r="BD41" s="162"/>
      <c r="BE41" s="162"/>
      <c r="BF41" s="162"/>
      <c r="BG41" s="162"/>
      <c r="BH41" s="162"/>
      <c r="BI41" s="162"/>
      <c r="BJ41" s="162"/>
      <c r="BK41" s="162"/>
      <c r="BL41" s="162"/>
      <c r="BM41" s="162"/>
      <c r="BN41" s="162"/>
      <c r="BO41" s="163"/>
      <c r="CE41" s="62"/>
      <c r="CF41" s="62"/>
      <c r="CG41" s="62"/>
      <c r="CH41" s="62"/>
      <c r="CI41" s="62"/>
      <c r="CJ41" s="62"/>
      <c r="CK41" s="62"/>
      <c r="CL41" s="62"/>
      <c r="CM41" s="62"/>
      <c r="CN41" s="62"/>
      <c r="CO41" s="62"/>
    </row>
    <row r="42" spans="1:94" ht="33.75" customHeight="1" x14ac:dyDescent="0.25">
      <c r="A42" s="62"/>
      <c r="B42" s="62"/>
      <c r="C42" s="62"/>
      <c r="D42" s="62"/>
      <c r="E42" s="62"/>
      <c r="F42" s="62"/>
      <c r="G42" s="62"/>
      <c r="H42" s="62"/>
      <c r="I42" s="62"/>
      <c r="J42" s="62"/>
      <c r="K42" s="62"/>
      <c r="L42" s="62"/>
      <c r="M42" s="62"/>
      <c r="N42" s="62"/>
      <c r="O42" s="62"/>
      <c r="P42" s="62"/>
      <c r="Q42" s="62"/>
      <c r="R42" s="62"/>
      <c r="S42" s="115"/>
      <c r="T42" s="116"/>
      <c r="U42" s="116"/>
      <c r="V42" s="116"/>
      <c r="W42" s="116"/>
      <c r="X42" s="116"/>
      <c r="Y42" s="116"/>
      <c r="Z42" s="116"/>
      <c r="AA42" s="116"/>
      <c r="AB42" s="116"/>
      <c r="AC42" s="116"/>
      <c r="AD42" s="116"/>
      <c r="AE42" s="116"/>
      <c r="AF42" s="116"/>
      <c r="AG42" s="116"/>
      <c r="AH42" s="116"/>
      <c r="AI42" s="116"/>
      <c r="AJ42" s="116"/>
      <c r="AK42" s="116"/>
      <c r="AL42" s="162"/>
      <c r="AM42" s="162"/>
      <c r="AN42" s="162"/>
      <c r="AO42" s="162"/>
      <c r="AP42" s="162"/>
      <c r="AQ42" s="162"/>
      <c r="AR42" s="162"/>
      <c r="AS42" s="162"/>
      <c r="AT42" s="162"/>
      <c r="AU42" s="162"/>
      <c r="AV42" s="162"/>
      <c r="AW42" s="162"/>
      <c r="AX42" s="162"/>
      <c r="AY42" s="162"/>
      <c r="AZ42" s="162"/>
      <c r="BA42" s="162"/>
      <c r="BB42" s="162"/>
      <c r="BC42" s="162"/>
      <c r="BD42" s="162"/>
      <c r="BE42" s="162"/>
      <c r="BF42" s="162"/>
      <c r="BG42" s="162"/>
      <c r="BH42" s="162"/>
      <c r="BI42" s="162"/>
      <c r="BJ42" s="162"/>
      <c r="BK42" s="162"/>
      <c r="BL42" s="162"/>
      <c r="BM42" s="162"/>
      <c r="BN42" s="162"/>
      <c r="BO42" s="163"/>
      <c r="CE42" s="62"/>
      <c r="CF42" s="62"/>
      <c r="CG42" s="62"/>
      <c r="CH42" s="62"/>
      <c r="CI42" s="62"/>
      <c r="CJ42" s="62"/>
      <c r="CK42" s="62"/>
      <c r="CL42" s="62"/>
      <c r="CM42" s="62"/>
      <c r="CN42" s="62"/>
      <c r="CO42" s="62"/>
    </row>
    <row r="43" spans="1:94" ht="33.75" customHeight="1" x14ac:dyDescent="0.25">
      <c r="A43" s="62"/>
      <c r="B43" s="62"/>
      <c r="C43" s="62"/>
      <c r="D43" s="62"/>
      <c r="E43" s="62"/>
      <c r="F43" s="62"/>
      <c r="G43" s="62"/>
      <c r="H43" s="62"/>
      <c r="I43" s="62"/>
      <c r="J43" s="62"/>
      <c r="K43" s="62"/>
      <c r="L43" s="62"/>
      <c r="M43" s="62"/>
      <c r="N43" s="62"/>
      <c r="O43" s="62"/>
      <c r="P43" s="62"/>
      <c r="Q43" s="62"/>
      <c r="R43" s="62"/>
      <c r="S43" s="115"/>
      <c r="T43" s="116"/>
      <c r="U43" s="116"/>
      <c r="V43" s="116"/>
      <c r="W43" s="116"/>
      <c r="X43" s="116"/>
      <c r="Y43" s="116"/>
      <c r="Z43" s="116"/>
      <c r="AA43" s="116"/>
      <c r="AB43" s="116"/>
      <c r="AC43" s="116"/>
      <c r="AD43" s="116"/>
      <c r="AE43" s="116"/>
      <c r="AF43" s="116"/>
      <c r="AG43" s="116"/>
      <c r="AH43" s="116"/>
      <c r="AI43" s="116"/>
      <c r="AJ43" s="116"/>
      <c r="AK43" s="116"/>
      <c r="AL43" s="162"/>
      <c r="AM43" s="162"/>
      <c r="AN43" s="162"/>
      <c r="AO43" s="162"/>
      <c r="AP43" s="162"/>
      <c r="AQ43" s="162"/>
      <c r="AR43" s="162"/>
      <c r="AS43" s="162"/>
      <c r="AT43" s="162"/>
      <c r="AU43" s="162"/>
      <c r="AV43" s="162"/>
      <c r="AW43" s="162"/>
      <c r="AX43" s="162"/>
      <c r="AY43" s="162"/>
      <c r="AZ43" s="162"/>
      <c r="BA43" s="162"/>
      <c r="BB43" s="162"/>
      <c r="BC43" s="162"/>
      <c r="BD43" s="162"/>
      <c r="BE43" s="162"/>
      <c r="BF43" s="162"/>
      <c r="BG43" s="162"/>
      <c r="BH43" s="162"/>
      <c r="BI43" s="162"/>
      <c r="BJ43" s="162"/>
      <c r="BK43" s="162"/>
      <c r="BL43" s="162"/>
      <c r="BM43" s="162"/>
      <c r="BN43" s="162"/>
      <c r="BO43" s="163"/>
      <c r="CE43" s="62"/>
      <c r="CF43" s="62"/>
      <c r="CG43" s="62"/>
      <c r="CH43" s="62"/>
      <c r="CI43" s="62"/>
      <c r="CJ43" s="62"/>
      <c r="CK43" s="62"/>
      <c r="CL43" s="62"/>
      <c r="CM43" s="62"/>
      <c r="CN43" s="62"/>
      <c r="CO43" s="62"/>
    </row>
    <row r="44" spans="1:94" ht="33.75" customHeight="1" x14ac:dyDescent="0.25">
      <c r="A44" s="62"/>
      <c r="B44" s="62"/>
      <c r="C44" s="62"/>
      <c r="D44" s="62"/>
      <c r="E44" s="62"/>
      <c r="F44" s="62"/>
      <c r="G44" s="62"/>
      <c r="H44" s="62"/>
      <c r="I44" s="62"/>
      <c r="J44" s="62"/>
      <c r="K44" s="62"/>
      <c r="L44" s="62"/>
      <c r="M44" s="62"/>
      <c r="N44" s="62"/>
      <c r="O44" s="62"/>
      <c r="P44" s="62"/>
      <c r="Q44" s="62"/>
      <c r="R44" s="62"/>
      <c r="S44" s="115"/>
      <c r="T44" s="116"/>
      <c r="U44" s="116"/>
      <c r="V44" s="116"/>
      <c r="W44" s="116"/>
      <c r="X44" s="116"/>
      <c r="Y44" s="116"/>
      <c r="Z44" s="116"/>
      <c r="AA44" s="116"/>
      <c r="AB44" s="116"/>
      <c r="AC44" s="116"/>
      <c r="AD44" s="116"/>
      <c r="AE44" s="116"/>
      <c r="AF44" s="116"/>
      <c r="AG44" s="116"/>
      <c r="AH44" s="116"/>
      <c r="AI44" s="116"/>
      <c r="AJ44" s="116"/>
      <c r="AK44" s="116"/>
      <c r="AL44" s="162"/>
      <c r="AM44" s="162"/>
      <c r="AN44" s="162"/>
      <c r="AO44" s="162"/>
      <c r="AP44" s="162"/>
      <c r="AQ44" s="162"/>
      <c r="AR44" s="162"/>
      <c r="AS44" s="162"/>
      <c r="AT44" s="162"/>
      <c r="AU44" s="162"/>
      <c r="AV44" s="162"/>
      <c r="AW44" s="162"/>
      <c r="AX44" s="162"/>
      <c r="AY44" s="162"/>
      <c r="AZ44" s="162"/>
      <c r="BA44" s="162"/>
      <c r="BB44" s="162"/>
      <c r="BC44" s="162"/>
      <c r="BD44" s="162"/>
      <c r="BE44" s="162"/>
      <c r="BF44" s="162"/>
      <c r="BG44" s="162"/>
      <c r="BH44" s="162"/>
      <c r="BI44" s="162"/>
      <c r="BJ44" s="162"/>
      <c r="BK44" s="162"/>
      <c r="BL44" s="162"/>
      <c r="BM44" s="162"/>
      <c r="BN44" s="162"/>
      <c r="BO44" s="163"/>
      <c r="CE44" s="62"/>
      <c r="CF44" s="62"/>
      <c r="CG44" s="62"/>
      <c r="CH44" s="62"/>
      <c r="CI44" s="62"/>
      <c r="CJ44" s="62"/>
      <c r="CK44" s="62"/>
      <c r="CL44" s="62"/>
      <c r="CM44" s="62"/>
      <c r="CN44" s="62"/>
      <c r="CO44" s="62"/>
    </row>
    <row r="45" spans="1:94" ht="33.75" customHeight="1" x14ac:dyDescent="0.25">
      <c r="A45" s="62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115"/>
      <c r="T45" s="116"/>
      <c r="U45" s="116"/>
      <c r="V45" s="116"/>
      <c r="W45" s="116"/>
      <c r="X45" s="116"/>
      <c r="Y45" s="116"/>
      <c r="Z45" s="116"/>
      <c r="AA45" s="116"/>
      <c r="AB45" s="116"/>
      <c r="AC45" s="116"/>
      <c r="AD45" s="116"/>
      <c r="AE45" s="116"/>
      <c r="AF45" s="116"/>
      <c r="AG45" s="116"/>
      <c r="AH45" s="116"/>
      <c r="AI45" s="116"/>
      <c r="AJ45" s="116"/>
      <c r="AK45" s="116"/>
      <c r="AL45" s="162"/>
      <c r="AM45" s="162"/>
      <c r="AN45" s="162"/>
      <c r="AO45" s="162"/>
      <c r="AP45" s="162"/>
      <c r="AQ45" s="162"/>
      <c r="AR45" s="162"/>
      <c r="AS45" s="162"/>
      <c r="AT45" s="162"/>
      <c r="AU45" s="162"/>
      <c r="AV45" s="162"/>
      <c r="AW45" s="162"/>
      <c r="AX45" s="162"/>
      <c r="AY45" s="162"/>
      <c r="AZ45" s="162"/>
      <c r="BA45" s="162"/>
      <c r="BB45" s="162"/>
      <c r="BC45" s="162"/>
      <c r="BD45" s="162"/>
      <c r="BE45" s="162"/>
      <c r="BF45" s="162"/>
      <c r="BG45" s="162"/>
      <c r="BH45" s="162"/>
      <c r="BI45" s="162"/>
      <c r="BJ45" s="162"/>
      <c r="BK45" s="162"/>
      <c r="BL45" s="162"/>
      <c r="BM45" s="162"/>
      <c r="BN45" s="162"/>
      <c r="BO45" s="163"/>
      <c r="CE45" s="62"/>
      <c r="CF45" s="62"/>
      <c r="CG45" s="62"/>
      <c r="CH45" s="62"/>
      <c r="CI45" s="62"/>
      <c r="CJ45" s="62"/>
      <c r="CK45" s="62"/>
      <c r="CL45" s="62"/>
      <c r="CM45" s="62"/>
      <c r="CN45" s="62"/>
      <c r="CO45" s="62"/>
    </row>
    <row r="46" spans="1:94" ht="33.75" customHeight="1" x14ac:dyDescent="0.25">
      <c r="A46" s="62"/>
      <c r="B46" s="62"/>
      <c r="C46" s="62"/>
      <c r="D46" s="62"/>
      <c r="E46" s="62"/>
      <c r="F46" s="62"/>
      <c r="G46" s="62"/>
      <c r="H46" s="62"/>
      <c r="I46" s="62"/>
      <c r="J46" s="62"/>
      <c r="K46" s="62"/>
      <c r="L46" s="62"/>
      <c r="M46" s="62"/>
      <c r="N46" s="62"/>
      <c r="O46" s="62"/>
      <c r="P46" s="62"/>
      <c r="Q46" s="62"/>
      <c r="R46" s="62"/>
      <c r="S46" s="115"/>
      <c r="T46" s="116"/>
      <c r="U46" s="116"/>
      <c r="V46" s="116"/>
      <c r="W46" s="116"/>
      <c r="X46" s="116"/>
      <c r="Y46" s="116"/>
      <c r="Z46" s="116"/>
      <c r="AA46" s="116"/>
      <c r="AB46" s="116"/>
      <c r="AC46" s="116"/>
      <c r="AD46" s="116"/>
      <c r="AE46" s="116"/>
      <c r="AF46" s="116"/>
      <c r="AG46" s="116"/>
      <c r="AH46" s="116"/>
      <c r="AI46" s="116"/>
      <c r="AJ46" s="116"/>
      <c r="AK46" s="116"/>
      <c r="AL46" s="162"/>
      <c r="AM46" s="162"/>
      <c r="AN46" s="162"/>
      <c r="AO46" s="162"/>
      <c r="AP46" s="162"/>
      <c r="AQ46" s="162"/>
      <c r="AR46" s="162"/>
      <c r="AS46" s="162"/>
      <c r="AT46" s="162"/>
      <c r="AU46" s="162"/>
      <c r="AV46" s="162"/>
      <c r="AW46" s="162"/>
      <c r="AX46" s="162"/>
      <c r="AY46" s="162"/>
      <c r="AZ46" s="162"/>
      <c r="BA46" s="162"/>
      <c r="BB46" s="162"/>
      <c r="BC46" s="162"/>
      <c r="BD46" s="162"/>
      <c r="BE46" s="162"/>
      <c r="BF46" s="162"/>
      <c r="BG46" s="162"/>
      <c r="BH46" s="162"/>
      <c r="BI46" s="162"/>
      <c r="BJ46" s="162"/>
      <c r="BK46" s="162"/>
      <c r="BL46" s="162"/>
      <c r="BM46" s="162"/>
      <c r="BN46" s="162"/>
      <c r="BO46" s="163"/>
      <c r="CE46" s="62"/>
      <c r="CF46" s="62"/>
      <c r="CG46" s="62"/>
      <c r="CH46" s="62"/>
      <c r="CI46" s="62"/>
      <c r="CJ46" s="62"/>
      <c r="CK46" s="62"/>
      <c r="CL46" s="62"/>
      <c r="CM46" s="62"/>
      <c r="CN46" s="62"/>
      <c r="CO46" s="62"/>
    </row>
    <row r="47" spans="1:94" ht="33.75" customHeight="1" x14ac:dyDescent="0.25">
      <c r="A47" s="62"/>
      <c r="B47" s="62"/>
      <c r="C47" s="62"/>
      <c r="D47" s="62"/>
      <c r="E47" s="62"/>
      <c r="F47" s="62"/>
      <c r="G47" s="62"/>
      <c r="H47" s="62"/>
      <c r="I47" s="62"/>
      <c r="J47" s="62"/>
      <c r="K47" s="62"/>
      <c r="L47" s="62"/>
      <c r="M47" s="62"/>
      <c r="N47" s="62"/>
      <c r="O47" s="62"/>
      <c r="P47" s="62"/>
      <c r="Q47" s="62"/>
      <c r="R47" s="62"/>
      <c r="S47" s="115"/>
      <c r="T47" s="116"/>
      <c r="U47" s="116"/>
      <c r="V47" s="116"/>
      <c r="W47" s="116"/>
      <c r="X47" s="116"/>
      <c r="Y47" s="116"/>
      <c r="Z47" s="116"/>
      <c r="AA47" s="116"/>
      <c r="AB47" s="116"/>
      <c r="AC47" s="116"/>
      <c r="AD47" s="116"/>
      <c r="AE47" s="116"/>
      <c r="AF47" s="116"/>
      <c r="AG47" s="116"/>
      <c r="AH47" s="116"/>
      <c r="AI47" s="116"/>
      <c r="AJ47" s="116"/>
      <c r="AK47" s="116"/>
      <c r="AL47" s="162"/>
      <c r="AM47" s="162"/>
      <c r="AN47" s="162"/>
      <c r="AO47" s="162"/>
      <c r="AP47" s="162"/>
      <c r="AQ47" s="162"/>
      <c r="AR47" s="162"/>
      <c r="AS47" s="162"/>
      <c r="AT47" s="162"/>
      <c r="AU47" s="162"/>
      <c r="AV47" s="162"/>
      <c r="AW47" s="162"/>
      <c r="AX47" s="162"/>
      <c r="AY47" s="162"/>
      <c r="AZ47" s="162"/>
      <c r="BA47" s="162"/>
      <c r="BB47" s="162"/>
      <c r="BC47" s="162"/>
      <c r="BD47" s="162"/>
      <c r="BE47" s="162"/>
      <c r="BF47" s="162"/>
      <c r="BG47" s="162"/>
      <c r="BH47" s="162"/>
      <c r="BI47" s="162"/>
      <c r="BJ47" s="162"/>
      <c r="BK47" s="162"/>
      <c r="BL47" s="162"/>
      <c r="BM47" s="162"/>
      <c r="BN47" s="162"/>
      <c r="BO47" s="163"/>
      <c r="CE47" s="62"/>
      <c r="CF47" s="62"/>
      <c r="CG47" s="62"/>
      <c r="CH47" s="62"/>
      <c r="CI47" s="62"/>
      <c r="CJ47" s="62"/>
      <c r="CK47" s="62"/>
      <c r="CL47" s="62"/>
      <c r="CM47" s="62"/>
      <c r="CN47" s="62"/>
      <c r="CO47" s="62"/>
    </row>
    <row r="48" spans="1:94" ht="33.75" customHeight="1" x14ac:dyDescent="0.25">
      <c r="S48" s="115"/>
      <c r="T48" s="116"/>
      <c r="U48" s="116"/>
      <c r="V48" s="116"/>
      <c r="W48" s="116"/>
      <c r="X48" s="116"/>
      <c r="Y48" s="116"/>
      <c r="Z48" s="116"/>
      <c r="AA48" s="116"/>
      <c r="AB48" s="116"/>
      <c r="AC48" s="116"/>
      <c r="AD48" s="116"/>
      <c r="AE48" s="116"/>
      <c r="AF48" s="116"/>
      <c r="AG48" s="116"/>
      <c r="AH48" s="116"/>
      <c r="AI48" s="116"/>
      <c r="AJ48" s="116"/>
      <c r="AK48" s="116"/>
      <c r="AL48" s="162"/>
      <c r="AM48" s="162"/>
      <c r="AN48" s="162"/>
      <c r="AO48" s="162"/>
      <c r="AP48" s="162"/>
      <c r="AQ48" s="162"/>
      <c r="AR48" s="162"/>
      <c r="AS48" s="162"/>
      <c r="AT48" s="162"/>
      <c r="AU48" s="162"/>
      <c r="AV48" s="162"/>
      <c r="AW48" s="162"/>
      <c r="AX48" s="162"/>
      <c r="AY48" s="162"/>
      <c r="AZ48" s="162"/>
      <c r="BA48" s="162"/>
      <c r="BB48" s="162"/>
      <c r="BC48" s="162"/>
      <c r="BD48" s="162"/>
      <c r="BE48" s="162"/>
      <c r="BF48" s="162"/>
      <c r="BG48" s="162"/>
      <c r="BH48" s="162"/>
      <c r="BI48" s="162"/>
      <c r="BJ48" s="162"/>
      <c r="BK48" s="162"/>
      <c r="BL48" s="162"/>
      <c r="BM48" s="162"/>
      <c r="BN48" s="162"/>
      <c r="BO48" s="163"/>
    </row>
    <row r="49" spans="19:67" ht="53.25" customHeight="1" x14ac:dyDescent="0.25">
      <c r="S49" s="115"/>
      <c r="T49" s="116"/>
      <c r="U49" s="116"/>
      <c r="V49" s="116"/>
      <c r="W49" s="116"/>
      <c r="X49" s="116"/>
      <c r="Y49" s="116"/>
      <c r="Z49" s="116"/>
      <c r="AA49" s="116"/>
      <c r="AB49" s="116"/>
      <c r="AC49" s="116"/>
      <c r="AD49" s="116"/>
      <c r="AE49" s="116"/>
      <c r="AF49" s="116"/>
      <c r="AG49" s="116"/>
      <c r="AH49" s="116"/>
      <c r="AI49" s="116"/>
      <c r="AJ49" s="116"/>
      <c r="AK49" s="116"/>
      <c r="AL49" s="162"/>
      <c r="AM49" s="162"/>
      <c r="AN49" s="162"/>
      <c r="AO49" s="162"/>
      <c r="AP49" s="162"/>
      <c r="AQ49" s="162"/>
      <c r="AR49" s="162"/>
      <c r="AS49" s="162"/>
      <c r="AT49" s="162"/>
      <c r="AU49" s="162"/>
      <c r="AV49" s="162"/>
      <c r="AW49" s="162"/>
      <c r="AX49" s="162"/>
      <c r="AY49" s="162"/>
      <c r="AZ49" s="162"/>
      <c r="BA49" s="162"/>
      <c r="BB49" s="162"/>
      <c r="BC49" s="162"/>
      <c r="BD49" s="162"/>
      <c r="BE49" s="162"/>
      <c r="BF49" s="162"/>
      <c r="BG49" s="162"/>
      <c r="BH49" s="162"/>
      <c r="BI49" s="162"/>
      <c r="BJ49" s="162"/>
      <c r="BK49" s="162"/>
      <c r="BL49" s="162"/>
      <c r="BM49" s="162"/>
      <c r="BN49" s="162"/>
      <c r="BO49" s="163"/>
    </row>
    <row r="50" spans="19:67" ht="53.25" customHeight="1" x14ac:dyDescent="0.25">
      <c r="S50" s="115"/>
      <c r="T50" s="116"/>
      <c r="U50" s="116"/>
      <c r="V50" s="116"/>
      <c r="W50" s="116"/>
      <c r="X50" s="116"/>
      <c r="Y50" s="116"/>
      <c r="Z50" s="116"/>
      <c r="AA50" s="116"/>
      <c r="AB50" s="116"/>
      <c r="AC50" s="116"/>
      <c r="AD50" s="116"/>
      <c r="AE50" s="116"/>
      <c r="AF50" s="116"/>
      <c r="AG50" s="116"/>
      <c r="AH50" s="116"/>
      <c r="AI50" s="116"/>
      <c r="AJ50" s="116"/>
      <c r="AK50" s="116"/>
      <c r="AL50" s="162"/>
      <c r="AM50" s="162"/>
      <c r="AN50" s="162"/>
      <c r="AO50" s="162"/>
      <c r="AP50" s="162"/>
      <c r="AQ50" s="162"/>
      <c r="AR50" s="162"/>
      <c r="AS50" s="162"/>
      <c r="AT50" s="162"/>
      <c r="AU50" s="162"/>
      <c r="AV50" s="162"/>
      <c r="AW50" s="162"/>
      <c r="AX50" s="162"/>
      <c r="AY50" s="162"/>
      <c r="AZ50" s="162"/>
      <c r="BA50" s="162"/>
      <c r="BB50" s="162"/>
      <c r="BC50" s="162"/>
      <c r="BD50" s="162"/>
      <c r="BE50" s="162"/>
      <c r="BF50" s="162"/>
      <c r="BG50" s="162"/>
      <c r="BH50" s="162"/>
      <c r="BI50" s="162"/>
      <c r="BJ50" s="162"/>
      <c r="BK50" s="162"/>
      <c r="BL50" s="162"/>
      <c r="BM50" s="162"/>
      <c r="BN50" s="162"/>
      <c r="BO50" s="163"/>
    </row>
    <row r="51" spans="19:67" ht="53.25" customHeight="1" x14ac:dyDescent="0.25">
      <c r="S51" s="115"/>
      <c r="T51" s="116"/>
      <c r="U51" s="116"/>
      <c r="V51" s="116"/>
      <c r="W51" s="116"/>
      <c r="X51" s="116"/>
      <c r="Y51" s="116"/>
      <c r="Z51" s="116"/>
      <c r="AA51" s="116"/>
      <c r="AB51" s="116"/>
      <c r="AC51" s="116"/>
      <c r="AD51" s="116"/>
      <c r="AE51" s="116"/>
      <c r="AF51" s="116"/>
      <c r="AG51" s="116"/>
      <c r="AH51" s="116"/>
      <c r="AI51" s="116"/>
      <c r="AJ51" s="116"/>
      <c r="AK51" s="116"/>
      <c r="AL51" s="116"/>
      <c r="AM51" s="116"/>
      <c r="AN51" s="116"/>
      <c r="AO51" s="116"/>
      <c r="AP51" s="116"/>
      <c r="AQ51" s="116"/>
      <c r="AR51" s="116"/>
      <c r="AS51" s="116"/>
      <c r="AT51" s="116"/>
      <c r="AU51" s="116"/>
      <c r="AV51" s="116"/>
      <c r="AW51" s="116"/>
      <c r="AX51" s="116"/>
      <c r="AY51" s="116"/>
      <c r="AZ51" s="116"/>
      <c r="BA51" s="116"/>
      <c r="BB51" s="116"/>
      <c r="BC51" s="116"/>
      <c r="BD51" s="116"/>
      <c r="BE51" s="116"/>
      <c r="BF51" s="116"/>
      <c r="BG51" s="116"/>
      <c r="BH51" s="116"/>
      <c r="BI51" s="116"/>
      <c r="BJ51" s="116"/>
      <c r="BK51" s="116"/>
      <c r="BL51" s="116"/>
      <c r="BM51" s="116"/>
      <c r="BN51" s="116"/>
      <c r="BO51" s="117"/>
    </row>
    <row r="52" spans="19:67" ht="53.25" customHeight="1" x14ac:dyDescent="0.25">
      <c r="S52" s="115"/>
      <c r="T52" s="116"/>
      <c r="U52" s="116"/>
      <c r="V52" s="116"/>
      <c r="W52" s="116"/>
      <c r="X52" s="116"/>
      <c r="Y52" s="116"/>
      <c r="Z52" s="116"/>
      <c r="AA52" s="116"/>
      <c r="AB52" s="116"/>
      <c r="AC52" s="116"/>
      <c r="AD52" s="116"/>
      <c r="AE52" s="116"/>
      <c r="AF52" s="116"/>
      <c r="AG52" s="116"/>
      <c r="AH52" s="116"/>
      <c r="AI52" s="116"/>
      <c r="AJ52" s="116"/>
      <c r="AK52" s="116"/>
      <c r="AL52" s="116"/>
      <c r="AM52" s="116"/>
      <c r="AN52" s="116"/>
      <c r="AO52" s="116"/>
      <c r="AP52" s="116"/>
      <c r="AQ52" s="116"/>
      <c r="AR52" s="116"/>
      <c r="AS52" s="116"/>
      <c r="AT52" s="116"/>
      <c r="AU52" s="116"/>
      <c r="AV52" s="116"/>
      <c r="AW52" s="116"/>
      <c r="AX52" s="116"/>
      <c r="AY52" s="116"/>
      <c r="AZ52" s="116"/>
      <c r="BA52" s="116"/>
      <c r="BB52" s="116"/>
      <c r="BC52" s="116"/>
      <c r="BD52" s="116"/>
      <c r="BE52" s="116"/>
      <c r="BF52" s="116"/>
      <c r="BG52" s="116"/>
      <c r="BH52" s="116"/>
      <c r="BI52" s="116"/>
      <c r="BJ52" s="116"/>
      <c r="BK52" s="116"/>
      <c r="BL52" s="116"/>
      <c r="BM52" s="116"/>
      <c r="BN52" s="116"/>
      <c r="BO52" s="117"/>
    </row>
    <row r="53" spans="19:67" ht="53.25" customHeight="1" x14ac:dyDescent="0.25">
      <c r="S53" s="115"/>
      <c r="T53" s="116"/>
      <c r="U53" s="116"/>
      <c r="V53" s="116"/>
      <c r="W53" s="116"/>
      <c r="X53" s="116"/>
      <c r="Y53" s="116"/>
      <c r="Z53" s="116"/>
      <c r="AA53" s="116"/>
      <c r="AB53" s="116"/>
      <c r="AC53" s="116"/>
      <c r="AD53" s="116"/>
      <c r="AE53" s="116"/>
      <c r="AF53" s="116"/>
      <c r="AG53" s="116"/>
      <c r="AH53" s="116"/>
      <c r="AI53" s="116"/>
      <c r="AJ53" s="116"/>
      <c r="AK53" s="116"/>
      <c r="AL53" s="116"/>
      <c r="AM53" s="116"/>
      <c r="AN53" s="116"/>
      <c r="AO53" s="116"/>
      <c r="AP53" s="116"/>
      <c r="AQ53" s="116"/>
      <c r="AR53" s="116"/>
      <c r="AS53" s="116"/>
      <c r="AT53" s="116"/>
      <c r="AU53" s="116"/>
      <c r="AV53" s="116"/>
      <c r="AW53" s="116"/>
      <c r="AX53" s="116"/>
      <c r="AY53" s="116"/>
      <c r="AZ53" s="116"/>
      <c r="BA53" s="116"/>
      <c r="BB53" s="116"/>
      <c r="BC53" s="116"/>
      <c r="BD53" s="116"/>
      <c r="BE53" s="116"/>
      <c r="BF53" s="116"/>
      <c r="BG53" s="116"/>
      <c r="BH53" s="116"/>
      <c r="BI53" s="116"/>
      <c r="BJ53" s="116"/>
      <c r="BK53" s="116"/>
      <c r="BL53" s="116"/>
      <c r="BM53" s="116"/>
      <c r="BN53" s="116"/>
      <c r="BO53" s="117"/>
    </row>
    <row r="54" spans="19:67" ht="15" customHeight="1" x14ac:dyDescent="0.25">
      <c r="S54" s="115"/>
      <c r="T54" s="116"/>
      <c r="U54" s="116"/>
      <c r="V54" s="116"/>
      <c r="W54" s="116"/>
      <c r="X54" s="116"/>
      <c r="Y54" s="116"/>
      <c r="Z54" s="116"/>
      <c r="AA54" s="116"/>
      <c r="AB54" s="116"/>
      <c r="AC54" s="116"/>
      <c r="AD54" s="116"/>
      <c r="AE54" s="116"/>
      <c r="AF54" s="116"/>
      <c r="AG54" s="116"/>
      <c r="AH54" s="116"/>
      <c r="AI54" s="116"/>
      <c r="AJ54" s="116"/>
      <c r="AK54" s="116"/>
      <c r="AL54" s="116"/>
      <c r="AM54" s="116"/>
      <c r="AN54" s="116"/>
      <c r="AO54" s="116"/>
      <c r="AP54" s="116"/>
      <c r="AQ54" s="116"/>
      <c r="AR54" s="116"/>
      <c r="AS54" s="116"/>
      <c r="AT54" s="116"/>
      <c r="AU54" s="116"/>
      <c r="AV54" s="116"/>
      <c r="AW54" s="116"/>
      <c r="AX54" s="116"/>
      <c r="AY54" s="116"/>
      <c r="AZ54" s="116"/>
      <c r="BA54" s="116"/>
      <c r="BB54" s="116"/>
      <c r="BC54" s="116"/>
      <c r="BD54" s="116"/>
      <c r="BE54" s="116"/>
      <c r="BF54" s="116"/>
      <c r="BG54" s="116"/>
      <c r="BH54" s="116"/>
      <c r="BI54" s="116"/>
      <c r="BJ54" s="116"/>
      <c r="BK54" s="116"/>
      <c r="BL54" s="116"/>
      <c r="BM54" s="116"/>
      <c r="BN54" s="116"/>
      <c r="BO54" s="117"/>
    </row>
    <row r="55" spans="19:67" ht="15" customHeight="1" x14ac:dyDescent="0.25">
      <c r="S55" s="115"/>
      <c r="T55" s="116"/>
      <c r="U55" s="116"/>
      <c r="V55" s="116"/>
      <c r="W55" s="116"/>
      <c r="X55" s="116"/>
      <c r="Y55" s="116"/>
      <c r="Z55" s="116"/>
      <c r="AA55" s="116"/>
      <c r="AB55" s="116"/>
      <c r="AC55" s="116"/>
      <c r="AD55" s="116"/>
      <c r="AE55" s="116"/>
      <c r="AF55" s="116"/>
      <c r="AG55" s="116"/>
      <c r="AH55" s="116"/>
      <c r="AI55" s="116"/>
      <c r="AJ55" s="116"/>
      <c r="AK55" s="116"/>
      <c r="AL55" s="116"/>
      <c r="AM55" s="116"/>
      <c r="AN55" s="116"/>
      <c r="AO55" s="116"/>
      <c r="AP55" s="116"/>
      <c r="AQ55" s="116"/>
      <c r="AR55" s="116"/>
      <c r="AS55" s="116"/>
      <c r="AT55" s="116"/>
      <c r="AU55" s="116"/>
      <c r="AV55" s="116"/>
      <c r="AW55" s="116"/>
      <c r="AX55" s="116"/>
      <c r="AY55" s="116"/>
      <c r="AZ55" s="116"/>
      <c r="BA55" s="116"/>
      <c r="BB55" s="116"/>
      <c r="BC55" s="116"/>
      <c r="BD55" s="116"/>
      <c r="BE55" s="116"/>
      <c r="BF55" s="116"/>
      <c r="BG55" s="116"/>
      <c r="BH55" s="116"/>
      <c r="BI55" s="116"/>
      <c r="BJ55" s="116"/>
      <c r="BK55" s="116"/>
      <c r="BL55" s="116"/>
      <c r="BM55" s="116"/>
      <c r="BN55" s="116"/>
      <c r="BO55" s="117"/>
    </row>
    <row r="56" spans="19:67" ht="15.75" customHeight="1" thickBot="1" x14ac:dyDescent="0.3">
      <c r="S56" s="118"/>
      <c r="T56" s="119"/>
      <c r="U56" s="119"/>
      <c r="V56" s="119"/>
      <c r="W56" s="119"/>
      <c r="X56" s="119"/>
      <c r="Y56" s="119"/>
      <c r="Z56" s="119"/>
      <c r="AA56" s="119"/>
      <c r="AB56" s="119"/>
      <c r="AC56" s="119"/>
      <c r="AD56" s="119"/>
      <c r="AE56" s="119"/>
      <c r="AF56" s="119"/>
      <c r="AG56" s="119"/>
      <c r="AH56" s="119"/>
      <c r="AI56" s="119"/>
      <c r="AJ56" s="119"/>
      <c r="AK56" s="119"/>
      <c r="AL56" s="119"/>
      <c r="AM56" s="119"/>
      <c r="AN56" s="119"/>
      <c r="AO56" s="119"/>
      <c r="AP56" s="119"/>
      <c r="AQ56" s="119"/>
      <c r="AR56" s="119"/>
      <c r="AS56" s="119"/>
      <c r="AT56" s="119"/>
      <c r="AU56" s="119"/>
      <c r="AV56" s="119"/>
      <c r="AW56" s="119"/>
      <c r="AX56" s="119"/>
      <c r="AY56" s="119"/>
      <c r="AZ56" s="119"/>
      <c r="BA56" s="119"/>
      <c r="BB56" s="119"/>
      <c r="BC56" s="119"/>
      <c r="BD56" s="119"/>
      <c r="BE56" s="119"/>
      <c r="BF56" s="119"/>
      <c r="BG56" s="119"/>
      <c r="BH56" s="119"/>
      <c r="BI56" s="119"/>
      <c r="BJ56" s="119"/>
      <c r="BK56" s="119"/>
      <c r="BL56" s="119"/>
      <c r="BM56" s="119"/>
      <c r="BN56" s="119"/>
      <c r="BO56" s="120"/>
    </row>
    <row r="57" spans="19:67" ht="53.25" x14ac:dyDescent="0.8">
      <c r="T57" s="63"/>
      <c r="W57" s="64"/>
      <c r="X57" s="65"/>
      <c r="Y57" s="65"/>
      <c r="Z57" s="65"/>
      <c r="AA57" s="65"/>
      <c r="AB57" s="65"/>
      <c r="AC57" s="65"/>
      <c r="AD57" s="66"/>
      <c r="AE57" s="67"/>
      <c r="AG57" s="65"/>
      <c r="AH57" s="65"/>
      <c r="AI57" s="65"/>
      <c r="AJ57" s="65"/>
      <c r="AK57" s="65"/>
      <c r="AL57" s="65"/>
      <c r="AM57" s="65"/>
      <c r="AN57" s="65"/>
      <c r="AO57" s="65"/>
      <c r="AP57" s="68"/>
      <c r="AQ57" s="68"/>
      <c r="AR57" s="68"/>
      <c r="AS57" s="69"/>
      <c r="AT57" s="65"/>
      <c r="AU57" s="70"/>
      <c r="AV57" s="65"/>
      <c r="AW57" s="65"/>
      <c r="AX57" s="65"/>
      <c r="AY57" s="65"/>
      <c r="AZ57" s="65"/>
      <c r="BN57" s="71"/>
    </row>
    <row r="58" spans="19:67" ht="53.25" x14ac:dyDescent="0.8">
      <c r="T58" s="63"/>
      <c r="W58" s="64"/>
      <c r="X58" s="65"/>
      <c r="Y58" s="65"/>
      <c r="Z58" s="65"/>
      <c r="AA58" s="65"/>
      <c r="AB58" s="65"/>
      <c r="AC58" s="65"/>
      <c r="AD58" s="66"/>
      <c r="AE58" s="67"/>
      <c r="AG58" s="65"/>
      <c r="AH58" s="65"/>
      <c r="AI58" s="65"/>
      <c r="AJ58" s="65"/>
      <c r="AK58" s="65"/>
      <c r="AL58" s="65"/>
      <c r="AM58" s="65"/>
      <c r="AN58" s="65"/>
      <c r="AO58" s="65"/>
      <c r="AP58" s="68"/>
      <c r="AQ58" s="68"/>
      <c r="AR58" s="68"/>
      <c r="AS58" s="69"/>
      <c r="AT58" s="65"/>
      <c r="AU58" s="70"/>
      <c r="AV58" s="65"/>
      <c r="AW58" s="65"/>
      <c r="AX58" s="65"/>
      <c r="AY58" s="65"/>
      <c r="AZ58" s="65"/>
      <c r="BN58" s="71"/>
    </row>
    <row r="59" spans="19:67" ht="53.25" x14ac:dyDescent="0.8">
      <c r="T59" s="63"/>
      <c r="W59" s="64"/>
      <c r="X59" s="65"/>
      <c r="Y59" s="65"/>
      <c r="Z59" s="65"/>
      <c r="AA59" s="65"/>
      <c r="AB59" s="65"/>
      <c r="AC59" s="65"/>
      <c r="AD59" s="66"/>
      <c r="AE59" s="67"/>
      <c r="AG59" s="65"/>
      <c r="AH59" s="65"/>
      <c r="AI59" s="65"/>
      <c r="AJ59" s="65"/>
      <c r="AK59" s="65"/>
      <c r="AL59" s="65"/>
      <c r="AM59" s="65"/>
      <c r="AN59" s="65"/>
      <c r="AO59" s="65"/>
      <c r="AP59" s="68"/>
      <c r="AQ59" s="68"/>
      <c r="AR59" s="68"/>
      <c r="AS59" s="69"/>
      <c r="AT59" s="65"/>
      <c r="AU59" s="70"/>
      <c r="AV59" s="65"/>
      <c r="AW59" s="65"/>
      <c r="AX59" s="65"/>
      <c r="AY59" s="65"/>
      <c r="AZ59" s="65"/>
      <c r="BN59" s="71"/>
    </row>
    <row r="60" spans="19:67" ht="53.25" x14ac:dyDescent="0.8">
      <c r="T60" s="63"/>
      <c r="W60" s="64"/>
      <c r="X60" s="65"/>
      <c r="Y60" s="65"/>
      <c r="Z60" s="65"/>
      <c r="AA60" s="65"/>
      <c r="AB60" s="65"/>
      <c r="AC60" s="65"/>
      <c r="AD60" s="66"/>
      <c r="AE60" s="67"/>
      <c r="AG60" s="65"/>
      <c r="AH60" s="65"/>
      <c r="AI60" s="65"/>
      <c r="AJ60" s="65"/>
      <c r="AK60" s="65"/>
      <c r="AL60" s="65"/>
      <c r="AM60" s="65"/>
      <c r="AN60" s="65"/>
      <c r="AO60" s="65"/>
      <c r="AP60" s="68"/>
      <c r="AQ60" s="68"/>
      <c r="AR60" s="68"/>
      <c r="AS60" s="69"/>
      <c r="AT60" s="65"/>
      <c r="AU60" s="70"/>
      <c r="AV60" s="65"/>
      <c r="AW60" s="65"/>
      <c r="AX60" s="65"/>
      <c r="AY60" s="65"/>
      <c r="AZ60" s="65"/>
      <c r="BN60" s="71"/>
    </row>
    <row r="61" spans="19:67" ht="53.25" x14ac:dyDescent="0.8">
      <c r="T61" s="63"/>
      <c r="W61" s="64"/>
      <c r="X61" s="65"/>
      <c r="Y61" s="65"/>
      <c r="Z61" s="65"/>
      <c r="AA61" s="65"/>
      <c r="AB61" s="65"/>
      <c r="AC61" s="65"/>
      <c r="AD61" s="66"/>
      <c r="AE61" s="67"/>
      <c r="AG61" s="65"/>
      <c r="AH61" s="65"/>
      <c r="AI61" s="65"/>
      <c r="AJ61" s="65"/>
      <c r="AK61" s="65"/>
      <c r="AL61" s="65"/>
      <c r="AM61" s="65"/>
      <c r="AN61" s="65"/>
      <c r="AO61" s="65"/>
      <c r="AP61" s="68"/>
      <c r="AQ61" s="68"/>
      <c r="AR61" s="68"/>
      <c r="AS61" s="69"/>
      <c r="AT61" s="65"/>
      <c r="AU61" s="70"/>
      <c r="AV61" s="65"/>
      <c r="AW61" s="65"/>
      <c r="AX61" s="65"/>
      <c r="AY61" s="65"/>
      <c r="AZ61" s="65"/>
      <c r="BN61" s="71"/>
    </row>
    <row r="62" spans="19:67" ht="53.25" x14ac:dyDescent="0.8">
      <c r="T62" s="63"/>
      <c r="W62" s="64"/>
      <c r="X62" s="65"/>
      <c r="Y62" s="65"/>
      <c r="Z62" s="65"/>
      <c r="AA62" s="65"/>
      <c r="AB62" s="65"/>
      <c r="AC62" s="65"/>
      <c r="AD62" s="66"/>
      <c r="AE62" s="67"/>
      <c r="AG62" s="65"/>
      <c r="AH62" s="65"/>
      <c r="AI62" s="65"/>
      <c r="AJ62" s="65"/>
      <c r="AK62" s="65"/>
      <c r="AL62" s="65"/>
      <c r="AM62" s="65"/>
      <c r="AN62" s="65"/>
      <c r="AO62" s="65"/>
      <c r="AP62" s="68"/>
      <c r="AQ62" s="68"/>
      <c r="AR62" s="68"/>
      <c r="AS62" s="69"/>
      <c r="AT62" s="65"/>
      <c r="AU62" s="70"/>
      <c r="AV62" s="65"/>
      <c r="AW62" s="65"/>
      <c r="AX62" s="65"/>
      <c r="AY62" s="65"/>
      <c r="AZ62" s="65"/>
      <c r="BN62" s="71"/>
    </row>
    <row r="63" spans="19:67" ht="53.25" x14ac:dyDescent="0.8">
      <c r="T63" s="63"/>
      <c r="W63" s="64"/>
      <c r="X63" s="65"/>
      <c r="Y63" s="65"/>
      <c r="Z63" s="65"/>
      <c r="AA63" s="65"/>
      <c r="AB63" s="65"/>
      <c r="AC63" s="65"/>
      <c r="AD63" s="66"/>
      <c r="AE63" s="67"/>
      <c r="AG63" s="65"/>
      <c r="AH63" s="65"/>
      <c r="AI63" s="65"/>
      <c r="AJ63" s="65"/>
      <c r="AK63" s="65"/>
      <c r="AL63" s="65"/>
      <c r="AM63" s="65"/>
      <c r="AN63" s="65"/>
      <c r="AO63" s="65"/>
      <c r="AP63" s="68"/>
      <c r="AQ63" s="68"/>
      <c r="AR63" s="68"/>
      <c r="AS63" s="69"/>
      <c r="AT63" s="65"/>
      <c r="AU63" s="70"/>
      <c r="AV63" s="65"/>
      <c r="AW63" s="65"/>
      <c r="AX63" s="65"/>
      <c r="AY63" s="65"/>
      <c r="AZ63" s="65"/>
      <c r="BN63" s="71"/>
    </row>
    <row r="64" spans="19:67" ht="53.25" x14ac:dyDescent="0.8">
      <c r="T64" s="63"/>
      <c r="W64" s="64"/>
      <c r="X64" s="65"/>
      <c r="Y64" s="65"/>
      <c r="Z64" s="65"/>
      <c r="AA64" s="65"/>
      <c r="AB64" s="65"/>
      <c r="AC64" s="65"/>
      <c r="AD64" s="66"/>
      <c r="AE64" s="67"/>
      <c r="AG64" s="65"/>
      <c r="AH64" s="65"/>
      <c r="AI64" s="65"/>
      <c r="AJ64" s="65"/>
      <c r="AK64" s="65"/>
      <c r="AL64" s="65"/>
      <c r="AM64" s="65"/>
      <c r="AN64" s="65"/>
      <c r="AO64" s="65"/>
      <c r="AP64" s="68"/>
      <c r="AQ64" s="68"/>
      <c r="AR64" s="68"/>
      <c r="AS64" s="69"/>
      <c r="AT64" s="65"/>
      <c r="AU64" s="70"/>
      <c r="AV64" s="65"/>
      <c r="AW64" s="65"/>
      <c r="AX64" s="65"/>
      <c r="AY64" s="65"/>
      <c r="AZ64" s="65"/>
      <c r="BN64" s="71"/>
    </row>
    <row r="65" spans="20:66" ht="53.25" x14ac:dyDescent="0.8">
      <c r="T65" s="63"/>
      <c r="W65" s="64"/>
      <c r="X65" s="65"/>
      <c r="Y65" s="65"/>
      <c r="Z65" s="65"/>
      <c r="AA65" s="65"/>
      <c r="AB65" s="65"/>
      <c r="AC65" s="65"/>
      <c r="AD65" s="66"/>
      <c r="AE65" s="67"/>
      <c r="AG65" s="65"/>
      <c r="AH65" s="65"/>
      <c r="AI65" s="65"/>
      <c r="AJ65" s="65"/>
      <c r="AK65" s="65"/>
      <c r="AL65" s="65"/>
      <c r="AM65" s="65"/>
      <c r="AN65" s="65"/>
      <c r="AO65" s="65"/>
      <c r="AP65" s="68"/>
      <c r="AQ65" s="68"/>
      <c r="AR65" s="68"/>
      <c r="AS65" s="69"/>
      <c r="AT65" s="65"/>
      <c r="AU65" s="70"/>
      <c r="AV65" s="65"/>
      <c r="AW65" s="65"/>
      <c r="AX65" s="65"/>
      <c r="AY65" s="65"/>
      <c r="AZ65" s="65"/>
      <c r="BN65" s="71"/>
    </row>
    <row r="66" spans="20:66" ht="53.25" x14ac:dyDescent="0.8">
      <c r="T66" s="63"/>
      <c r="W66" s="64"/>
      <c r="X66" s="65"/>
      <c r="Y66" s="65"/>
      <c r="Z66" s="65"/>
      <c r="AA66" s="65"/>
      <c r="AB66" s="65"/>
      <c r="AC66" s="65"/>
      <c r="AD66" s="66"/>
      <c r="AE66" s="67"/>
      <c r="AG66" s="65"/>
      <c r="AH66" s="65"/>
      <c r="AI66" s="65"/>
      <c r="AJ66" s="65"/>
      <c r="AK66" s="65"/>
      <c r="AL66" s="65"/>
      <c r="AM66" s="65"/>
      <c r="AN66" s="65"/>
      <c r="AO66" s="65"/>
      <c r="AP66" s="68"/>
      <c r="AQ66" s="68"/>
      <c r="AR66" s="68"/>
      <c r="AS66" s="69"/>
      <c r="AT66" s="65"/>
      <c r="AU66" s="70"/>
      <c r="AV66" s="65"/>
      <c r="AW66" s="65"/>
      <c r="AX66" s="65"/>
      <c r="AY66" s="65"/>
      <c r="AZ66" s="65"/>
      <c r="BN66" s="71"/>
    </row>
    <row r="67" spans="20:66" ht="53.25" x14ac:dyDescent="0.8">
      <c r="T67" s="63"/>
      <c r="W67" s="64"/>
      <c r="X67" s="65"/>
      <c r="Y67" s="65"/>
      <c r="Z67" s="65"/>
      <c r="AA67" s="65"/>
      <c r="AB67" s="65"/>
      <c r="AC67" s="65"/>
      <c r="AD67" s="66"/>
      <c r="AE67" s="67"/>
      <c r="AG67" s="65"/>
      <c r="AH67" s="65"/>
      <c r="AI67" s="65"/>
      <c r="AJ67" s="65"/>
      <c r="AK67" s="65"/>
      <c r="AL67" s="65"/>
      <c r="AM67" s="65"/>
      <c r="AN67" s="65"/>
      <c r="AO67" s="65"/>
      <c r="AP67" s="68"/>
      <c r="AQ67" s="68"/>
      <c r="AR67" s="68"/>
      <c r="AS67" s="69"/>
      <c r="AT67" s="65"/>
      <c r="AU67" s="70"/>
      <c r="AV67" s="65"/>
      <c r="AW67" s="65"/>
      <c r="AX67" s="65"/>
      <c r="AY67" s="65"/>
      <c r="AZ67" s="65"/>
      <c r="BN67" s="71"/>
    </row>
    <row r="68" spans="20:66" ht="53.25" x14ac:dyDescent="0.8">
      <c r="T68" s="63"/>
      <c r="W68" s="64"/>
      <c r="X68" s="65"/>
      <c r="Y68" s="65"/>
      <c r="Z68" s="65"/>
      <c r="AA68" s="65"/>
      <c r="AB68" s="65"/>
      <c r="AC68" s="65"/>
      <c r="AD68" s="66"/>
      <c r="AE68" s="67"/>
      <c r="AG68" s="65"/>
      <c r="AH68" s="65"/>
      <c r="AI68" s="65"/>
      <c r="AJ68" s="65"/>
      <c r="AK68" s="65"/>
      <c r="AL68" s="65"/>
      <c r="AM68" s="65"/>
      <c r="AN68" s="65"/>
      <c r="AO68" s="65"/>
      <c r="AP68" s="68"/>
      <c r="AQ68" s="68"/>
      <c r="AR68" s="68"/>
      <c r="AS68" s="69"/>
      <c r="AT68" s="65"/>
      <c r="AU68" s="70"/>
      <c r="AV68" s="65"/>
      <c r="AW68" s="65"/>
      <c r="AX68" s="65"/>
      <c r="AY68" s="65"/>
      <c r="AZ68" s="65"/>
      <c r="BN68" s="71"/>
    </row>
    <row r="69" spans="20:66" ht="53.25" x14ac:dyDescent="0.8">
      <c r="T69" s="63"/>
      <c r="W69" s="64"/>
      <c r="X69" s="65"/>
      <c r="Y69" s="65"/>
      <c r="Z69" s="65"/>
      <c r="AA69" s="65"/>
      <c r="AB69" s="65"/>
      <c r="AC69" s="65"/>
      <c r="AD69" s="66"/>
      <c r="AE69" s="67"/>
      <c r="AG69" s="65"/>
      <c r="AH69" s="65"/>
      <c r="AI69" s="65"/>
      <c r="AJ69" s="65"/>
      <c r="AK69" s="65"/>
      <c r="AL69" s="65"/>
      <c r="AM69" s="65"/>
      <c r="AN69" s="65"/>
      <c r="AO69" s="65"/>
      <c r="AP69" s="68"/>
      <c r="AQ69" s="68"/>
      <c r="AR69" s="68"/>
      <c r="AS69" s="69"/>
      <c r="AT69" s="65"/>
      <c r="AU69" s="70"/>
      <c r="AV69" s="65"/>
      <c r="AW69" s="65"/>
      <c r="AX69" s="65"/>
      <c r="AY69" s="65"/>
      <c r="AZ69" s="65"/>
      <c r="BN69" s="71"/>
    </row>
    <row r="70" spans="20:66" ht="53.25" x14ac:dyDescent="0.8">
      <c r="T70" s="63"/>
      <c r="W70" s="64"/>
      <c r="X70" s="65"/>
      <c r="Y70" s="65"/>
      <c r="Z70" s="65"/>
      <c r="AA70" s="65"/>
      <c r="AB70" s="65"/>
      <c r="AC70" s="65"/>
      <c r="AD70" s="66"/>
      <c r="AE70" s="67"/>
      <c r="AG70" s="65"/>
      <c r="AH70" s="65"/>
      <c r="AI70" s="65"/>
      <c r="AJ70" s="65"/>
      <c r="AK70" s="65"/>
      <c r="AL70" s="65"/>
      <c r="AM70" s="65"/>
      <c r="AN70" s="65"/>
      <c r="AO70" s="65"/>
      <c r="AP70" s="68"/>
      <c r="AQ70" s="68"/>
      <c r="AR70" s="68"/>
      <c r="AS70" s="69"/>
      <c r="AT70" s="65"/>
      <c r="AU70" s="70"/>
      <c r="AV70" s="65"/>
      <c r="AW70" s="65"/>
      <c r="AX70" s="65"/>
      <c r="AY70" s="65"/>
      <c r="AZ70" s="65"/>
      <c r="BN70" s="71"/>
    </row>
    <row r="71" spans="20:66" ht="53.25" x14ac:dyDescent="0.8">
      <c r="T71" s="63"/>
      <c r="W71" s="64"/>
      <c r="X71" s="65"/>
      <c r="Y71" s="65"/>
      <c r="Z71" s="65"/>
      <c r="AA71" s="65"/>
      <c r="AB71" s="65"/>
      <c r="AC71" s="65"/>
      <c r="AD71" s="66"/>
      <c r="AE71" s="67"/>
      <c r="AG71" s="65"/>
      <c r="AH71" s="65"/>
      <c r="AI71" s="65"/>
      <c r="AJ71" s="65"/>
      <c r="AK71" s="65"/>
      <c r="AL71" s="65"/>
      <c r="AM71" s="65"/>
      <c r="AN71" s="65"/>
      <c r="AO71" s="65"/>
      <c r="AP71" s="68"/>
      <c r="AQ71" s="68"/>
      <c r="AR71" s="68"/>
      <c r="AS71" s="69"/>
      <c r="AT71" s="65"/>
      <c r="AU71" s="70"/>
      <c r="AV71" s="65"/>
      <c r="AW71" s="65"/>
      <c r="AX71" s="65"/>
      <c r="AY71" s="65"/>
      <c r="AZ71" s="65"/>
      <c r="BN71" s="71"/>
    </row>
    <row r="72" spans="20:66" ht="53.25" x14ac:dyDescent="0.8">
      <c r="T72" s="63"/>
      <c r="W72" s="64"/>
      <c r="X72" s="65"/>
      <c r="Y72" s="65"/>
      <c r="Z72" s="65"/>
      <c r="AA72" s="65"/>
      <c r="AB72" s="65"/>
      <c r="AC72" s="65"/>
      <c r="AD72" s="66"/>
      <c r="AE72" s="67"/>
      <c r="AG72" s="65"/>
      <c r="AH72" s="65"/>
      <c r="AI72" s="65"/>
      <c r="AJ72" s="65"/>
      <c r="AK72" s="65"/>
      <c r="AL72" s="65"/>
      <c r="AM72" s="65"/>
      <c r="AN72" s="65"/>
      <c r="AO72" s="65"/>
      <c r="AP72" s="68"/>
      <c r="AQ72" s="68"/>
      <c r="AR72" s="68"/>
      <c r="AS72" s="69"/>
      <c r="AT72" s="65"/>
      <c r="AU72" s="70"/>
      <c r="AV72" s="65"/>
      <c r="AW72" s="65"/>
      <c r="AX72" s="65"/>
      <c r="AY72" s="65"/>
      <c r="AZ72" s="65"/>
      <c r="BN72" s="71"/>
    </row>
    <row r="73" spans="20:66" ht="53.25" x14ac:dyDescent="0.8">
      <c r="T73" s="63"/>
      <c r="W73" s="64"/>
      <c r="X73" s="65"/>
      <c r="Y73" s="65"/>
      <c r="Z73" s="65"/>
      <c r="AA73" s="65"/>
      <c r="AB73" s="65"/>
      <c r="AC73" s="65"/>
      <c r="AD73" s="66"/>
      <c r="AE73" s="67"/>
      <c r="AG73" s="65"/>
      <c r="AH73" s="65"/>
      <c r="AI73" s="65"/>
      <c r="AJ73" s="65"/>
      <c r="AK73" s="65"/>
      <c r="AL73" s="65"/>
      <c r="AM73" s="65"/>
      <c r="AN73" s="65"/>
      <c r="AO73" s="65"/>
      <c r="AP73" s="68"/>
      <c r="AQ73" s="68"/>
      <c r="AR73" s="68"/>
      <c r="AS73" s="69"/>
      <c r="AT73" s="65"/>
      <c r="AU73" s="70"/>
      <c r="AV73" s="65"/>
      <c r="AW73" s="65"/>
      <c r="AX73" s="65"/>
      <c r="AY73" s="65"/>
      <c r="AZ73" s="65"/>
      <c r="BN73" s="71"/>
    </row>
    <row r="74" spans="20:66" ht="53.25" x14ac:dyDescent="0.8">
      <c r="T74" s="63"/>
      <c r="W74" s="64"/>
      <c r="X74" s="65"/>
      <c r="Y74" s="65"/>
      <c r="Z74" s="65"/>
      <c r="AA74" s="65"/>
      <c r="AB74" s="65"/>
      <c r="AC74" s="65"/>
      <c r="AD74" s="66"/>
      <c r="AE74" s="67"/>
      <c r="AG74" s="65"/>
      <c r="AH74" s="65"/>
      <c r="AI74" s="65"/>
      <c r="AJ74" s="65"/>
      <c r="AK74" s="65"/>
      <c r="AL74" s="65"/>
      <c r="AM74" s="65"/>
      <c r="AN74" s="65"/>
      <c r="AO74" s="65"/>
      <c r="AP74" s="68"/>
      <c r="AQ74" s="68"/>
      <c r="AR74" s="68"/>
      <c r="AS74" s="69"/>
      <c r="AT74" s="65"/>
      <c r="AU74" s="70"/>
      <c r="AV74" s="65"/>
      <c r="AW74" s="65"/>
      <c r="AX74" s="65"/>
      <c r="AY74" s="65"/>
      <c r="AZ74" s="65"/>
      <c r="BN74" s="71"/>
    </row>
    <row r="75" spans="20:66" ht="53.25" x14ac:dyDescent="0.8">
      <c r="T75" s="63"/>
      <c r="W75" s="64"/>
      <c r="X75" s="65"/>
      <c r="Y75" s="65"/>
      <c r="Z75" s="65"/>
      <c r="AA75" s="65"/>
      <c r="AB75" s="65"/>
      <c r="AC75" s="65"/>
      <c r="AD75" s="66"/>
      <c r="AE75" s="67"/>
      <c r="AG75" s="65"/>
      <c r="AH75" s="65"/>
      <c r="AI75" s="65"/>
      <c r="AJ75" s="65"/>
      <c r="AK75" s="65"/>
      <c r="AL75" s="65"/>
      <c r="AM75" s="65"/>
      <c r="AN75" s="65"/>
      <c r="AO75" s="65"/>
      <c r="AP75" s="68"/>
      <c r="AQ75" s="68"/>
      <c r="AR75" s="68"/>
      <c r="AS75" s="69"/>
      <c r="AT75" s="65"/>
      <c r="AU75" s="70"/>
      <c r="AV75" s="65"/>
      <c r="AW75" s="65"/>
      <c r="AX75" s="65"/>
      <c r="AY75" s="65"/>
      <c r="AZ75" s="65"/>
      <c r="BN75" s="71"/>
    </row>
    <row r="76" spans="20:66" ht="53.25" x14ac:dyDescent="0.8">
      <c r="T76" s="63"/>
      <c r="W76" s="64"/>
      <c r="X76" s="65"/>
      <c r="Y76" s="65"/>
      <c r="Z76" s="65"/>
      <c r="AA76" s="65"/>
      <c r="AB76" s="65"/>
      <c r="AC76" s="65"/>
      <c r="AD76" s="66"/>
      <c r="AE76" s="67"/>
      <c r="AG76" s="65"/>
      <c r="AH76" s="65"/>
      <c r="AI76" s="65"/>
      <c r="AJ76" s="65"/>
      <c r="AK76" s="65"/>
      <c r="AL76" s="65"/>
      <c r="AM76" s="65"/>
      <c r="AN76" s="65"/>
      <c r="AO76" s="65"/>
      <c r="AP76" s="68"/>
      <c r="AQ76" s="68"/>
      <c r="AR76" s="68"/>
      <c r="AS76" s="69"/>
      <c r="AT76" s="65"/>
      <c r="AU76" s="70"/>
      <c r="AV76" s="65"/>
      <c r="AW76" s="65"/>
      <c r="AX76" s="65"/>
      <c r="AY76" s="65"/>
      <c r="AZ76" s="65"/>
      <c r="BN76" s="71"/>
    </row>
    <row r="77" spans="20:66" ht="53.25" x14ac:dyDescent="0.8">
      <c r="T77" s="63"/>
      <c r="W77" s="64"/>
      <c r="X77" s="65"/>
      <c r="Y77" s="65"/>
      <c r="Z77" s="65"/>
      <c r="AA77" s="65"/>
      <c r="AB77" s="65"/>
      <c r="AC77" s="65"/>
      <c r="AD77" s="66"/>
      <c r="AE77" s="67"/>
      <c r="AG77" s="65"/>
      <c r="AH77" s="65"/>
      <c r="AI77" s="65"/>
      <c r="AJ77" s="65"/>
      <c r="AK77" s="65"/>
      <c r="AL77" s="65"/>
      <c r="AM77" s="65"/>
      <c r="AN77" s="65"/>
      <c r="AO77" s="65"/>
      <c r="AP77" s="68"/>
      <c r="AQ77" s="68"/>
      <c r="AR77" s="68"/>
      <c r="AS77" s="69"/>
      <c r="AT77" s="65"/>
      <c r="AU77" s="70"/>
      <c r="AV77" s="65"/>
      <c r="AW77" s="65"/>
      <c r="AX77" s="65"/>
      <c r="AY77" s="65"/>
      <c r="AZ77" s="65"/>
      <c r="BN77" s="71"/>
    </row>
    <row r="78" spans="20:66" ht="53.25" x14ac:dyDescent="0.8">
      <c r="T78" s="63"/>
      <c r="W78" s="64"/>
      <c r="X78" s="65"/>
      <c r="Y78" s="65"/>
      <c r="Z78" s="65"/>
      <c r="AA78" s="65"/>
      <c r="AB78" s="65"/>
      <c r="AC78" s="65"/>
      <c r="AD78" s="66"/>
      <c r="AE78" s="67"/>
      <c r="AG78" s="65"/>
      <c r="AH78" s="65"/>
      <c r="AI78" s="65"/>
      <c r="AJ78" s="65"/>
      <c r="AK78" s="65"/>
      <c r="AL78" s="65"/>
      <c r="AM78" s="65"/>
      <c r="AN78" s="65"/>
      <c r="AO78" s="65"/>
      <c r="AP78" s="68"/>
      <c r="AQ78" s="68"/>
      <c r="AR78" s="68"/>
      <c r="AS78" s="69"/>
      <c r="AT78" s="65"/>
      <c r="AU78" s="70"/>
      <c r="AV78" s="65"/>
      <c r="AW78" s="65"/>
      <c r="AX78" s="65"/>
      <c r="AY78" s="65"/>
      <c r="AZ78" s="65"/>
      <c r="BN78" s="71"/>
    </row>
    <row r="79" spans="20:66" ht="53.25" x14ac:dyDescent="0.8">
      <c r="T79" s="63"/>
      <c r="W79" s="64"/>
      <c r="X79" s="65"/>
      <c r="Y79" s="65"/>
      <c r="Z79" s="65"/>
      <c r="AA79" s="65"/>
      <c r="AB79" s="65"/>
      <c r="AC79" s="65"/>
      <c r="AD79" s="66"/>
      <c r="AE79" s="67"/>
      <c r="AG79" s="65"/>
      <c r="AH79" s="65"/>
      <c r="AI79" s="65"/>
      <c r="AJ79" s="65"/>
      <c r="AK79" s="65"/>
      <c r="AL79" s="65"/>
      <c r="AM79" s="65"/>
      <c r="AN79" s="65"/>
      <c r="AO79" s="65"/>
      <c r="AP79" s="68"/>
      <c r="AQ79" s="68"/>
      <c r="AR79" s="68"/>
      <c r="AS79" s="69"/>
      <c r="AT79" s="65"/>
      <c r="AU79" s="70"/>
      <c r="AV79" s="65"/>
      <c r="AW79" s="65"/>
      <c r="AX79" s="65"/>
      <c r="AY79" s="65"/>
      <c r="AZ79" s="65"/>
      <c r="BN79" s="71"/>
    </row>
    <row r="80" spans="20:66" ht="53.25" x14ac:dyDescent="0.8">
      <c r="T80" s="63"/>
      <c r="W80" s="64"/>
      <c r="X80" s="65"/>
      <c r="Y80" s="65"/>
      <c r="Z80" s="65"/>
      <c r="AA80" s="65"/>
      <c r="AB80" s="65"/>
      <c r="AC80" s="65"/>
      <c r="AD80" s="66"/>
      <c r="AE80" s="67"/>
      <c r="AG80" s="65"/>
      <c r="AH80" s="65"/>
      <c r="AI80" s="65"/>
      <c r="AJ80" s="65"/>
      <c r="AK80" s="65"/>
      <c r="AL80" s="65"/>
      <c r="AM80" s="65"/>
      <c r="AN80" s="65"/>
      <c r="AO80" s="65"/>
      <c r="AP80" s="68"/>
      <c r="AQ80" s="68"/>
      <c r="AR80" s="68"/>
      <c r="AS80" s="69"/>
      <c r="AT80" s="65"/>
      <c r="AU80" s="70"/>
      <c r="AV80" s="65"/>
      <c r="AW80" s="65"/>
      <c r="AX80" s="65"/>
      <c r="AY80" s="65"/>
      <c r="AZ80" s="65"/>
      <c r="BN80" s="71"/>
    </row>
    <row r="81" spans="20:66" ht="53.25" x14ac:dyDescent="0.8">
      <c r="T81" s="63"/>
      <c r="W81" s="64"/>
      <c r="X81" s="65"/>
      <c r="Y81" s="65"/>
      <c r="Z81" s="65"/>
      <c r="AA81" s="65"/>
      <c r="AB81" s="65"/>
      <c r="AC81" s="65"/>
      <c r="AD81" s="66"/>
      <c r="AE81" s="67"/>
      <c r="AG81" s="65"/>
      <c r="AH81" s="65"/>
      <c r="AI81" s="65"/>
      <c r="AJ81" s="65"/>
      <c r="AK81" s="65"/>
      <c r="AL81" s="65"/>
      <c r="AM81" s="65"/>
      <c r="AN81" s="65"/>
      <c r="AO81" s="65"/>
      <c r="AP81" s="68"/>
      <c r="AQ81" s="68"/>
      <c r="AR81" s="68"/>
      <c r="AS81" s="69"/>
      <c r="AT81" s="65"/>
      <c r="AU81" s="70"/>
      <c r="AV81" s="65"/>
      <c r="AW81" s="65"/>
      <c r="AX81" s="65"/>
      <c r="AY81" s="65"/>
      <c r="AZ81" s="65"/>
      <c r="BN81" s="71"/>
    </row>
    <row r="82" spans="20:66" ht="53.25" x14ac:dyDescent="0.8">
      <c r="T82" s="63"/>
      <c r="W82" s="64"/>
      <c r="X82" s="65"/>
      <c r="Y82" s="65"/>
      <c r="Z82" s="65"/>
      <c r="AA82" s="65"/>
      <c r="AB82" s="65"/>
      <c r="AC82" s="65"/>
      <c r="AD82" s="66"/>
      <c r="AE82" s="67"/>
      <c r="AG82" s="65"/>
      <c r="AH82" s="65"/>
      <c r="AI82" s="65"/>
      <c r="AJ82" s="65"/>
      <c r="AK82" s="65"/>
      <c r="AL82" s="65"/>
      <c r="AM82" s="65"/>
      <c r="AN82" s="65"/>
      <c r="AO82" s="65"/>
      <c r="AP82" s="68"/>
      <c r="AQ82" s="68"/>
      <c r="AR82" s="68"/>
      <c r="AS82" s="69"/>
      <c r="AT82" s="65"/>
      <c r="AU82" s="70"/>
      <c r="AV82" s="65"/>
      <c r="AW82" s="65"/>
      <c r="AX82" s="65"/>
      <c r="AY82" s="65"/>
      <c r="AZ82" s="65"/>
      <c r="BN82" s="71"/>
    </row>
    <row r="83" spans="20:66" ht="53.25" x14ac:dyDescent="0.8">
      <c r="T83" s="63"/>
      <c r="W83" s="64"/>
      <c r="X83" s="65"/>
      <c r="Y83" s="65"/>
      <c r="Z83" s="65"/>
      <c r="AA83" s="65"/>
      <c r="AB83" s="65"/>
      <c r="AC83" s="65"/>
      <c r="AD83" s="66"/>
      <c r="AE83" s="67"/>
      <c r="AG83" s="65"/>
      <c r="AH83" s="65"/>
      <c r="AI83" s="65"/>
      <c r="AJ83" s="65"/>
      <c r="AK83" s="65"/>
      <c r="AL83" s="65"/>
      <c r="AM83" s="65"/>
      <c r="AN83" s="65"/>
      <c r="AO83" s="65"/>
      <c r="AP83" s="68"/>
      <c r="AQ83" s="68"/>
      <c r="AR83" s="68"/>
      <c r="AS83" s="69"/>
      <c r="AT83" s="65"/>
      <c r="AU83" s="70"/>
      <c r="AV83" s="65"/>
      <c r="AW83" s="65"/>
      <c r="AX83" s="65"/>
      <c r="AY83" s="65"/>
      <c r="AZ83" s="65"/>
      <c r="BN83" s="71"/>
    </row>
    <row r="84" spans="20:66" ht="53.25" x14ac:dyDescent="0.8">
      <c r="T84" s="63"/>
      <c r="W84" s="64"/>
      <c r="X84" s="65"/>
      <c r="Y84" s="65"/>
      <c r="Z84" s="65"/>
      <c r="AA84" s="65"/>
      <c r="AB84" s="65"/>
      <c r="AC84" s="65"/>
      <c r="AD84" s="66"/>
      <c r="AE84" s="67"/>
      <c r="AG84" s="65"/>
      <c r="AH84" s="65"/>
      <c r="AI84" s="65"/>
      <c r="AJ84" s="65"/>
      <c r="AK84" s="65"/>
      <c r="AL84" s="65"/>
      <c r="AM84" s="65"/>
      <c r="AN84" s="65"/>
      <c r="AO84" s="65"/>
      <c r="AP84" s="68"/>
      <c r="AQ84" s="68"/>
      <c r="AR84" s="68"/>
      <c r="AS84" s="69"/>
      <c r="AT84" s="65"/>
      <c r="AU84" s="70"/>
      <c r="AV84" s="65"/>
      <c r="AW84" s="65"/>
      <c r="AX84" s="65"/>
      <c r="AY84" s="65"/>
      <c r="AZ84" s="65"/>
      <c r="BN84" s="71"/>
    </row>
    <row r="85" spans="20:66" ht="53.25" x14ac:dyDescent="0.8">
      <c r="T85" s="63"/>
      <c r="W85" s="64"/>
      <c r="X85" s="65"/>
      <c r="Y85" s="65"/>
      <c r="Z85" s="65"/>
      <c r="AA85" s="65"/>
      <c r="AB85" s="65"/>
      <c r="AC85" s="65"/>
      <c r="AD85" s="66"/>
      <c r="AE85" s="67"/>
      <c r="AG85" s="65"/>
      <c r="AH85" s="65"/>
      <c r="AI85" s="65"/>
      <c r="AJ85" s="65"/>
      <c r="AK85" s="65"/>
      <c r="AL85" s="65"/>
      <c r="AM85" s="65"/>
      <c r="AN85" s="65"/>
      <c r="AO85" s="65"/>
      <c r="AP85" s="68"/>
      <c r="AQ85" s="68"/>
      <c r="AR85" s="68"/>
      <c r="AS85" s="69"/>
      <c r="AT85" s="65"/>
      <c r="AU85" s="70"/>
      <c r="AV85" s="65"/>
      <c r="AW85" s="65"/>
      <c r="AX85" s="65"/>
      <c r="AY85" s="65"/>
      <c r="AZ85" s="65"/>
      <c r="BN85" s="71"/>
    </row>
    <row r="86" spans="20:66" ht="53.25" x14ac:dyDescent="0.8">
      <c r="T86" s="63"/>
      <c r="W86" s="64"/>
      <c r="X86" s="65"/>
      <c r="Y86" s="65"/>
      <c r="Z86" s="65"/>
      <c r="AA86" s="65"/>
      <c r="AB86" s="65"/>
      <c r="AC86" s="65"/>
      <c r="AD86" s="66"/>
      <c r="AE86" s="67"/>
      <c r="AG86" s="65"/>
      <c r="AH86" s="65"/>
      <c r="AI86" s="65"/>
      <c r="AJ86" s="65"/>
      <c r="AK86" s="65"/>
      <c r="AL86" s="65"/>
      <c r="AM86" s="65"/>
      <c r="AN86" s="65"/>
      <c r="AO86" s="65"/>
      <c r="AP86" s="68"/>
      <c r="AQ86" s="68"/>
      <c r="AR86" s="68"/>
      <c r="AS86" s="69"/>
      <c r="AT86" s="65"/>
      <c r="AU86" s="70"/>
      <c r="AV86" s="65"/>
      <c r="AW86" s="65"/>
      <c r="AX86" s="65"/>
      <c r="AY86" s="65"/>
      <c r="AZ86" s="65"/>
      <c r="BN86" s="71"/>
    </row>
    <row r="87" spans="20:66" ht="53.25" x14ac:dyDescent="0.8">
      <c r="T87" s="63"/>
      <c r="W87" s="64"/>
      <c r="X87" s="65"/>
      <c r="Y87" s="65"/>
      <c r="Z87" s="65"/>
      <c r="AA87" s="65"/>
      <c r="AB87" s="65"/>
      <c r="AC87" s="65"/>
      <c r="AD87" s="66"/>
      <c r="AE87" s="67"/>
      <c r="AG87" s="65"/>
      <c r="AH87" s="65"/>
      <c r="AI87" s="65"/>
      <c r="AJ87" s="65"/>
      <c r="AK87" s="65"/>
      <c r="AL87" s="65"/>
      <c r="AM87" s="65"/>
      <c r="AN87" s="65"/>
      <c r="AO87" s="65"/>
      <c r="AP87" s="68"/>
      <c r="AQ87" s="68"/>
      <c r="AR87" s="68"/>
      <c r="AS87" s="69"/>
      <c r="AT87" s="65"/>
      <c r="AU87" s="70"/>
      <c r="AV87" s="65"/>
      <c r="AW87" s="65"/>
      <c r="AX87" s="65"/>
      <c r="AY87" s="65"/>
      <c r="AZ87" s="65"/>
      <c r="BN87" s="71"/>
    </row>
    <row r="88" spans="20:66" ht="53.25" x14ac:dyDescent="0.8">
      <c r="T88" s="63"/>
      <c r="W88" s="64"/>
      <c r="X88" s="65"/>
      <c r="Y88" s="65"/>
      <c r="Z88" s="65"/>
      <c r="AA88" s="65"/>
      <c r="AB88" s="65"/>
      <c r="AC88" s="65"/>
      <c r="AD88" s="66"/>
      <c r="AE88" s="67"/>
      <c r="AG88" s="65"/>
      <c r="AH88" s="65"/>
      <c r="AI88" s="65"/>
      <c r="AJ88" s="65"/>
      <c r="AK88" s="65"/>
      <c r="AL88" s="65"/>
      <c r="AM88" s="65"/>
      <c r="AN88" s="65"/>
      <c r="AO88" s="65"/>
      <c r="AP88" s="68"/>
      <c r="AQ88" s="68"/>
      <c r="AR88" s="68"/>
      <c r="AS88" s="69"/>
      <c r="AT88" s="65"/>
      <c r="AU88" s="70"/>
      <c r="AV88" s="65"/>
      <c r="AW88" s="65"/>
      <c r="AX88" s="65"/>
      <c r="AY88" s="65"/>
      <c r="AZ88" s="65"/>
      <c r="BN88" s="71"/>
    </row>
    <row r="89" spans="20:66" ht="53.25" x14ac:dyDescent="0.8">
      <c r="T89" s="63"/>
      <c r="W89" s="64"/>
      <c r="X89" s="65"/>
      <c r="Y89" s="65"/>
      <c r="Z89" s="65"/>
      <c r="AA89" s="65"/>
      <c r="AB89" s="65"/>
      <c r="AC89" s="65"/>
      <c r="AD89" s="66"/>
      <c r="AE89" s="67"/>
      <c r="AG89" s="65"/>
      <c r="AH89" s="65"/>
      <c r="AI89" s="65"/>
      <c r="AJ89" s="65"/>
      <c r="AK89" s="65"/>
      <c r="AL89" s="65"/>
      <c r="AM89" s="65"/>
      <c r="AN89" s="65"/>
      <c r="AO89" s="65"/>
      <c r="AP89" s="68"/>
      <c r="AQ89" s="68"/>
      <c r="AR89" s="68"/>
      <c r="AS89" s="69"/>
      <c r="AT89" s="65"/>
      <c r="AU89" s="70"/>
      <c r="AV89" s="65"/>
      <c r="AW89" s="65"/>
      <c r="AX89" s="65"/>
      <c r="AY89" s="65"/>
      <c r="AZ89" s="65"/>
      <c r="BN89" s="71"/>
    </row>
    <row r="90" spans="20:66" ht="53.25" x14ac:dyDescent="0.8">
      <c r="T90" s="63"/>
      <c r="W90" s="64"/>
      <c r="X90" s="65"/>
      <c r="Y90" s="65"/>
      <c r="Z90" s="65"/>
      <c r="AA90" s="65"/>
      <c r="AB90" s="65"/>
      <c r="AC90" s="65"/>
      <c r="AD90" s="66"/>
      <c r="AE90" s="67"/>
      <c r="AG90" s="65"/>
      <c r="AH90" s="65"/>
      <c r="AI90" s="65"/>
      <c r="AJ90" s="65"/>
      <c r="AK90" s="65"/>
      <c r="AL90" s="65"/>
      <c r="AM90" s="65"/>
      <c r="AN90" s="65"/>
      <c r="AO90" s="65"/>
      <c r="AP90" s="68"/>
      <c r="AQ90" s="68"/>
      <c r="AR90" s="68"/>
      <c r="AS90" s="69"/>
      <c r="AT90" s="65"/>
      <c r="AU90" s="70"/>
      <c r="AV90" s="65"/>
      <c r="AW90" s="65"/>
      <c r="AX90" s="65"/>
      <c r="AY90" s="65"/>
      <c r="AZ90" s="65"/>
      <c r="BN90" s="71"/>
    </row>
    <row r="91" spans="20:66" ht="53.25" x14ac:dyDescent="0.8">
      <c r="T91" s="63"/>
      <c r="W91" s="64"/>
      <c r="X91" s="65"/>
      <c r="Y91" s="65"/>
      <c r="Z91" s="65"/>
      <c r="AA91" s="65"/>
      <c r="AB91" s="65"/>
      <c r="AC91" s="65"/>
      <c r="AD91" s="66"/>
      <c r="AE91" s="67"/>
      <c r="AG91" s="65"/>
      <c r="AH91" s="65"/>
      <c r="AI91" s="65"/>
      <c r="AJ91" s="65"/>
      <c r="AK91" s="65"/>
      <c r="AL91" s="65"/>
      <c r="AM91" s="65"/>
      <c r="AN91" s="65"/>
      <c r="AO91" s="65"/>
      <c r="AP91" s="68"/>
      <c r="AQ91" s="68"/>
      <c r="AR91" s="68"/>
      <c r="AS91" s="69"/>
      <c r="AT91" s="65"/>
      <c r="AU91" s="70"/>
      <c r="AV91" s="65"/>
      <c r="AW91" s="65"/>
      <c r="AX91" s="65"/>
      <c r="AY91" s="65"/>
      <c r="AZ91" s="65"/>
      <c r="BN91" s="71"/>
    </row>
    <row r="92" spans="20:66" ht="53.25" x14ac:dyDescent="0.8">
      <c r="T92" s="63"/>
      <c r="W92" s="64"/>
      <c r="X92" s="65"/>
      <c r="Y92" s="65"/>
      <c r="Z92" s="65"/>
      <c r="AA92" s="65"/>
      <c r="AB92" s="65"/>
      <c r="AC92" s="65"/>
      <c r="AD92" s="66"/>
      <c r="AE92" s="67"/>
      <c r="AG92" s="65"/>
      <c r="AH92" s="65"/>
      <c r="AI92" s="65"/>
      <c r="AJ92" s="65"/>
      <c r="AK92" s="65"/>
      <c r="AL92" s="65"/>
      <c r="AM92" s="65"/>
      <c r="AN92" s="65"/>
      <c r="AO92" s="65"/>
      <c r="AP92" s="68"/>
      <c r="AQ92" s="68"/>
      <c r="AR92" s="68"/>
      <c r="AS92" s="69"/>
      <c r="AT92" s="65"/>
      <c r="AU92" s="70"/>
      <c r="AV92" s="65"/>
      <c r="AW92" s="65"/>
      <c r="AX92" s="65"/>
      <c r="AY92" s="65"/>
      <c r="AZ92" s="65"/>
      <c r="BN92" s="71"/>
    </row>
    <row r="93" spans="20:66" ht="53.25" x14ac:dyDescent="0.8">
      <c r="T93" s="63"/>
      <c r="W93" s="64"/>
      <c r="X93" s="65"/>
      <c r="Y93" s="65"/>
      <c r="Z93" s="65"/>
      <c r="AA93" s="65"/>
      <c r="AB93" s="65"/>
      <c r="AC93" s="65"/>
      <c r="AD93" s="66"/>
      <c r="AE93" s="67"/>
      <c r="AG93" s="65"/>
      <c r="AH93" s="65"/>
      <c r="AI93" s="65"/>
      <c r="AJ93" s="65"/>
      <c r="AK93" s="65"/>
      <c r="AL93" s="65"/>
      <c r="AM93" s="65"/>
      <c r="AN93" s="65"/>
      <c r="AO93" s="65"/>
      <c r="AP93" s="68"/>
      <c r="AQ93" s="68"/>
      <c r="AR93" s="68"/>
      <c r="AS93" s="69"/>
      <c r="AT93" s="65"/>
      <c r="AU93" s="70"/>
      <c r="AV93" s="65"/>
      <c r="AW93" s="65"/>
      <c r="AX93" s="65"/>
      <c r="AY93" s="65"/>
      <c r="AZ93" s="65"/>
      <c r="BN93" s="71"/>
    </row>
    <row r="94" spans="20:66" ht="53.25" x14ac:dyDescent="0.8">
      <c r="T94" s="63"/>
      <c r="W94" s="64"/>
      <c r="X94" s="65"/>
      <c r="Y94" s="65"/>
      <c r="Z94" s="65"/>
      <c r="AA94" s="65"/>
      <c r="AB94" s="65"/>
      <c r="AC94" s="65"/>
      <c r="AD94" s="66"/>
      <c r="AE94" s="67"/>
      <c r="AG94" s="65"/>
      <c r="AH94" s="65"/>
      <c r="AI94" s="65"/>
      <c r="AJ94" s="65"/>
      <c r="AK94" s="65"/>
      <c r="AL94" s="65"/>
      <c r="AM94" s="65"/>
      <c r="AN94" s="65"/>
      <c r="AO94" s="65"/>
      <c r="AP94" s="68"/>
      <c r="AQ94" s="68"/>
      <c r="AR94" s="68"/>
      <c r="AS94" s="69"/>
      <c r="AT94" s="65"/>
      <c r="AU94" s="70"/>
      <c r="AV94" s="65"/>
      <c r="AW94" s="65"/>
      <c r="AX94" s="65"/>
      <c r="AY94" s="65"/>
      <c r="AZ94" s="65"/>
      <c r="BN94" s="71"/>
    </row>
    <row r="95" spans="20:66" ht="53.25" x14ac:dyDescent="0.8">
      <c r="T95" s="63"/>
      <c r="W95" s="64"/>
      <c r="X95" s="65"/>
      <c r="Y95" s="65"/>
      <c r="Z95" s="65"/>
      <c r="AA95" s="65"/>
      <c r="AB95" s="65"/>
      <c r="AC95" s="65"/>
      <c r="AD95" s="66"/>
      <c r="AE95" s="67"/>
      <c r="AG95" s="65"/>
      <c r="AH95" s="65"/>
      <c r="AI95" s="65"/>
      <c r="AJ95" s="65"/>
      <c r="AK95" s="65"/>
      <c r="AL95" s="65"/>
      <c r="AM95" s="65"/>
      <c r="AN95" s="65"/>
      <c r="AO95" s="65"/>
      <c r="AP95" s="68"/>
      <c r="AQ95" s="68"/>
      <c r="AR95" s="68"/>
      <c r="AS95" s="69"/>
      <c r="AT95" s="65"/>
      <c r="AU95" s="70"/>
      <c r="AV95" s="65"/>
      <c r="AW95" s="65"/>
      <c r="AX95" s="65"/>
      <c r="AY95" s="65"/>
      <c r="AZ95" s="65"/>
      <c r="BN95" s="71"/>
    </row>
    <row r="96" spans="20:66" ht="53.25" x14ac:dyDescent="0.8">
      <c r="T96" s="63"/>
      <c r="W96" s="64"/>
      <c r="X96" s="65"/>
      <c r="Y96" s="65"/>
      <c r="Z96" s="65"/>
      <c r="AA96" s="65"/>
      <c r="AB96" s="65"/>
      <c r="AC96" s="65"/>
      <c r="AD96" s="66"/>
      <c r="AE96" s="67"/>
      <c r="AG96" s="65"/>
      <c r="AH96" s="65"/>
      <c r="AI96" s="65"/>
      <c r="AJ96" s="65"/>
      <c r="AK96" s="65"/>
      <c r="AL96" s="65"/>
      <c r="AM96" s="65"/>
      <c r="AN96" s="65"/>
      <c r="AO96" s="65"/>
      <c r="AP96" s="68"/>
      <c r="AQ96" s="68"/>
      <c r="AR96" s="68"/>
      <c r="AS96" s="69"/>
      <c r="AT96" s="65"/>
      <c r="AU96" s="70"/>
      <c r="AV96" s="65"/>
      <c r="AW96" s="65"/>
      <c r="AX96" s="65"/>
      <c r="AY96" s="65"/>
      <c r="AZ96" s="65"/>
      <c r="BN96" s="71"/>
    </row>
    <row r="97" spans="20:66" ht="53.25" x14ac:dyDescent="0.8">
      <c r="T97" s="63"/>
      <c r="W97" s="64"/>
      <c r="X97" s="65"/>
      <c r="Y97" s="65"/>
      <c r="Z97" s="65"/>
      <c r="AA97" s="65"/>
      <c r="AB97" s="65"/>
      <c r="AC97" s="65"/>
      <c r="AD97" s="66"/>
      <c r="AE97" s="67"/>
      <c r="AG97" s="65"/>
      <c r="AH97" s="65"/>
      <c r="AI97" s="65"/>
      <c r="AJ97" s="65"/>
      <c r="AK97" s="65"/>
      <c r="AL97" s="65"/>
      <c r="AM97" s="65"/>
      <c r="AN97" s="65"/>
      <c r="AO97" s="65"/>
      <c r="AP97" s="68"/>
      <c r="AQ97" s="68"/>
      <c r="AR97" s="68"/>
      <c r="AS97" s="69"/>
      <c r="AT97" s="65"/>
      <c r="AU97" s="70"/>
      <c r="AV97" s="65"/>
      <c r="AW97" s="65"/>
      <c r="AX97" s="65"/>
      <c r="AY97" s="65"/>
      <c r="AZ97" s="65"/>
      <c r="BN97" s="71"/>
    </row>
    <row r="98" spans="20:66" ht="53.25" x14ac:dyDescent="0.8">
      <c r="T98" s="63"/>
      <c r="W98" s="64"/>
      <c r="X98" s="65"/>
      <c r="Y98" s="65"/>
      <c r="Z98" s="65"/>
      <c r="AA98" s="65"/>
      <c r="AB98" s="65"/>
      <c r="AC98" s="65"/>
      <c r="AD98" s="66"/>
      <c r="AE98" s="67"/>
      <c r="AG98" s="65"/>
      <c r="AH98" s="65"/>
      <c r="AI98" s="65"/>
      <c r="AJ98" s="65"/>
      <c r="AK98" s="65"/>
      <c r="AL98" s="65"/>
      <c r="AM98" s="65"/>
      <c r="AN98" s="65"/>
      <c r="AO98" s="65"/>
      <c r="AP98" s="68"/>
      <c r="AQ98" s="68"/>
      <c r="AR98" s="68"/>
      <c r="AS98" s="69"/>
      <c r="AT98" s="65"/>
      <c r="AU98" s="70"/>
      <c r="AV98" s="65"/>
      <c r="AW98" s="65"/>
      <c r="AX98" s="65"/>
      <c r="AY98" s="65"/>
      <c r="AZ98" s="65"/>
      <c r="BN98" s="71"/>
    </row>
    <row r="99" spans="20:66" ht="53.25" x14ac:dyDescent="0.8">
      <c r="T99" s="63"/>
      <c r="W99" s="64"/>
      <c r="X99" s="65"/>
      <c r="Y99" s="65"/>
      <c r="Z99" s="65"/>
      <c r="AA99" s="65"/>
      <c r="AB99" s="65"/>
      <c r="AC99" s="65"/>
      <c r="AD99" s="66"/>
      <c r="AE99" s="67"/>
      <c r="AG99" s="65"/>
      <c r="AH99" s="65"/>
      <c r="AI99" s="65"/>
      <c r="AJ99" s="65"/>
      <c r="AK99" s="65"/>
      <c r="AL99" s="65"/>
      <c r="AM99" s="65"/>
      <c r="AN99" s="65"/>
      <c r="AO99" s="65"/>
      <c r="AP99" s="68"/>
      <c r="AQ99" s="68"/>
      <c r="AR99" s="68"/>
      <c r="AS99" s="69"/>
      <c r="AT99" s="65"/>
      <c r="AU99" s="70"/>
      <c r="AV99" s="65"/>
      <c r="AW99" s="65"/>
      <c r="AX99" s="65"/>
      <c r="AY99" s="65"/>
      <c r="AZ99" s="65"/>
      <c r="BN99" s="71"/>
    </row>
    <row r="100" spans="20:66" ht="53.25" x14ac:dyDescent="0.8">
      <c r="T100" s="63"/>
      <c r="W100" s="64"/>
      <c r="X100" s="65"/>
      <c r="Y100" s="65"/>
      <c r="Z100" s="65"/>
      <c r="AA100" s="65"/>
      <c r="AB100" s="65"/>
      <c r="AC100" s="65"/>
      <c r="AD100" s="66"/>
      <c r="AE100" s="67"/>
      <c r="AG100" s="65"/>
      <c r="AH100" s="65"/>
      <c r="AI100" s="65"/>
      <c r="AJ100" s="65"/>
      <c r="AK100" s="65"/>
      <c r="AL100" s="65"/>
      <c r="AM100" s="65"/>
      <c r="AN100" s="65"/>
      <c r="AO100" s="65"/>
      <c r="AP100" s="68"/>
      <c r="AQ100" s="68"/>
      <c r="AR100" s="68"/>
      <c r="AS100" s="69"/>
      <c r="AT100" s="65"/>
      <c r="AU100" s="70"/>
      <c r="AV100" s="65"/>
      <c r="AW100" s="65"/>
      <c r="AX100" s="65"/>
      <c r="AY100" s="65"/>
      <c r="AZ100" s="65"/>
      <c r="BN100" s="71"/>
    </row>
    <row r="101" spans="20:66" ht="53.25" x14ac:dyDescent="0.8">
      <c r="T101" s="63"/>
      <c r="W101" s="64"/>
      <c r="X101" s="65"/>
      <c r="Y101" s="65"/>
      <c r="Z101" s="65"/>
      <c r="AA101" s="65"/>
      <c r="AB101" s="65"/>
      <c r="AC101" s="65"/>
      <c r="AD101" s="66"/>
      <c r="AE101" s="67"/>
      <c r="AG101" s="65"/>
      <c r="AH101" s="65"/>
      <c r="AI101" s="65"/>
      <c r="AJ101" s="65"/>
      <c r="AK101" s="65"/>
      <c r="AL101" s="65"/>
      <c r="AM101" s="65"/>
      <c r="AN101" s="65"/>
      <c r="AO101" s="65"/>
      <c r="AP101" s="68"/>
      <c r="AQ101" s="68"/>
      <c r="AR101" s="68"/>
      <c r="AS101" s="69"/>
      <c r="AT101" s="65"/>
      <c r="AU101" s="70"/>
      <c r="AV101" s="65"/>
      <c r="AW101" s="65"/>
      <c r="AX101" s="65"/>
      <c r="AY101" s="65"/>
      <c r="AZ101" s="65"/>
      <c r="BN101" s="71"/>
    </row>
    <row r="102" spans="20:66" ht="53.25" x14ac:dyDescent="0.8">
      <c r="T102" s="63"/>
      <c r="W102" s="64"/>
      <c r="X102" s="65"/>
      <c r="Y102" s="65"/>
      <c r="Z102" s="65"/>
      <c r="AA102" s="65"/>
      <c r="AB102" s="65"/>
      <c r="AC102" s="65"/>
      <c r="AD102" s="66"/>
      <c r="AE102" s="67"/>
      <c r="AG102" s="65"/>
      <c r="AH102" s="65"/>
      <c r="AI102" s="65"/>
      <c r="AJ102" s="65"/>
      <c r="AK102" s="65"/>
      <c r="AL102" s="65"/>
      <c r="AM102" s="65"/>
      <c r="AN102" s="65"/>
      <c r="AO102" s="65"/>
      <c r="AP102" s="68"/>
      <c r="AQ102" s="68"/>
      <c r="AR102" s="68"/>
      <c r="AS102" s="69"/>
      <c r="AT102" s="65"/>
      <c r="AU102" s="70"/>
      <c r="AV102" s="65"/>
      <c r="AW102" s="65"/>
      <c r="AX102" s="65"/>
      <c r="AY102" s="65"/>
      <c r="AZ102" s="65"/>
      <c r="BN102" s="71"/>
    </row>
    <row r="103" spans="20:66" ht="53.25" x14ac:dyDescent="0.8">
      <c r="T103" s="63"/>
      <c r="W103" s="64"/>
      <c r="X103" s="65"/>
      <c r="Y103" s="65"/>
      <c r="Z103" s="65"/>
      <c r="AA103" s="65"/>
      <c r="AB103" s="65"/>
      <c r="AC103" s="65"/>
      <c r="AD103" s="66"/>
      <c r="AE103" s="67"/>
      <c r="AG103" s="65"/>
      <c r="AH103" s="65"/>
      <c r="AI103" s="65"/>
      <c r="AJ103" s="65"/>
      <c r="AK103" s="65"/>
      <c r="AL103" s="65"/>
      <c r="AM103" s="65"/>
      <c r="AN103" s="65"/>
      <c r="AO103" s="65"/>
      <c r="AP103" s="68"/>
      <c r="AQ103" s="68"/>
      <c r="AR103" s="68"/>
      <c r="AS103" s="69"/>
      <c r="AT103" s="65"/>
      <c r="AU103" s="70"/>
      <c r="AV103" s="65"/>
      <c r="AW103" s="65"/>
      <c r="AX103" s="65"/>
      <c r="AY103" s="65"/>
      <c r="AZ103" s="65"/>
      <c r="BN103" s="71"/>
    </row>
    <row r="104" spans="20:66" ht="53.25" x14ac:dyDescent="0.8">
      <c r="T104" s="63"/>
      <c r="W104" s="64"/>
      <c r="X104" s="65"/>
      <c r="Y104" s="65"/>
      <c r="Z104" s="65"/>
      <c r="AA104" s="65"/>
      <c r="AB104" s="65"/>
      <c r="AC104" s="65"/>
      <c r="AD104" s="66"/>
      <c r="AE104" s="67"/>
      <c r="AG104" s="65"/>
      <c r="AH104" s="65"/>
      <c r="AI104" s="65"/>
      <c r="AJ104" s="65"/>
      <c r="AK104" s="65"/>
      <c r="AL104" s="65"/>
      <c r="AM104" s="65"/>
      <c r="AN104" s="65"/>
      <c r="AO104" s="65"/>
      <c r="AP104" s="68"/>
      <c r="AQ104" s="68"/>
      <c r="AR104" s="68"/>
      <c r="AS104" s="69"/>
      <c r="AT104" s="65"/>
      <c r="AU104" s="70"/>
      <c r="AV104" s="65"/>
      <c r="AW104" s="65"/>
      <c r="AX104" s="65"/>
      <c r="AY104" s="65"/>
      <c r="AZ104" s="65"/>
      <c r="BN104" s="71"/>
    </row>
    <row r="105" spans="20:66" ht="53.25" x14ac:dyDescent="0.8">
      <c r="T105" s="63"/>
      <c r="W105" s="64"/>
      <c r="X105" s="65"/>
      <c r="Y105" s="65"/>
      <c r="Z105" s="65"/>
      <c r="AA105" s="65"/>
      <c r="AB105" s="65"/>
      <c r="AC105" s="65"/>
      <c r="AD105" s="66"/>
      <c r="AE105" s="67"/>
      <c r="AG105" s="65"/>
      <c r="AH105" s="65"/>
      <c r="AI105" s="65"/>
      <c r="AJ105" s="65"/>
      <c r="AK105" s="65"/>
      <c r="AL105" s="65"/>
      <c r="AM105" s="65"/>
      <c r="AN105" s="65"/>
      <c r="AO105" s="65"/>
      <c r="AP105" s="68"/>
      <c r="AQ105" s="68"/>
      <c r="AR105" s="68"/>
      <c r="AS105" s="69"/>
      <c r="AT105" s="65"/>
      <c r="AU105" s="70"/>
      <c r="AV105" s="65"/>
      <c r="AW105" s="65"/>
      <c r="AX105" s="65"/>
      <c r="AY105" s="65"/>
      <c r="AZ105" s="65"/>
      <c r="BN105" s="71"/>
    </row>
    <row r="106" spans="20:66" ht="53.25" x14ac:dyDescent="0.8">
      <c r="T106" s="63"/>
      <c r="W106" s="64"/>
      <c r="X106" s="65"/>
      <c r="Y106" s="65"/>
      <c r="Z106" s="65"/>
      <c r="AA106" s="65"/>
      <c r="AB106" s="65"/>
      <c r="AC106" s="65"/>
      <c r="AD106" s="66"/>
      <c r="AE106" s="67"/>
      <c r="AG106" s="65"/>
      <c r="AH106" s="65"/>
      <c r="AI106" s="65"/>
      <c r="AJ106" s="65"/>
      <c r="AK106" s="65"/>
      <c r="AL106" s="65"/>
      <c r="AM106" s="65"/>
      <c r="AN106" s="65"/>
      <c r="AO106" s="65"/>
      <c r="AP106" s="68"/>
      <c r="AQ106" s="68"/>
      <c r="AR106" s="68"/>
      <c r="AS106" s="69"/>
      <c r="AT106" s="65"/>
      <c r="AU106" s="70"/>
      <c r="AV106" s="65"/>
      <c r="AW106" s="65"/>
      <c r="AX106" s="65"/>
      <c r="AY106" s="65"/>
      <c r="AZ106" s="65"/>
      <c r="BN106" s="71"/>
    </row>
    <row r="107" spans="20:66" ht="53.25" x14ac:dyDescent="0.8">
      <c r="T107" s="63"/>
      <c r="W107" s="64"/>
      <c r="X107" s="65"/>
      <c r="Y107" s="65"/>
      <c r="Z107" s="65"/>
      <c r="AA107" s="65"/>
      <c r="AB107" s="65"/>
      <c r="AC107" s="65"/>
      <c r="AD107" s="66"/>
      <c r="AE107" s="67"/>
      <c r="AG107" s="65"/>
      <c r="AH107" s="65"/>
      <c r="AI107" s="65"/>
      <c r="AJ107" s="65"/>
      <c r="AK107" s="65"/>
      <c r="AL107" s="65"/>
      <c r="AM107" s="65"/>
      <c r="AN107" s="65"/>
      <c r="AO107" s="65"/>
      <c r="AP107" s="68"/>
      <c r="AQ107" s="68"/>
      <c r="AR107" s="68"/>
      <c r="AS107" s="69"/>
      <c r="AT107" s="65"/>
      <c r="AU107" s="70"/>
      <c r="AV107" s="65"/>
      <c r="AW107" s="65"/>
      <c r="AX107" s="65"/>
      <c r="AY107" s="65"/>
      <c r="AZ107" s="65"/>
      <c r="BN107" s="71"/>
    </row>
    <row r="108" spans="20:66" ht="53.25" x14ac:dyDescent="0.8">
      <c r="T108" s="63"/>
      <c r="W108" s="64"/>
      <c r="X108" s="65"/>
      <c r="Y108" s="65"/>
      <c r="Z108" s="65"/>
      <c r="AA108" s="65"/>
      <c r="AB108" s="65"/>
      <c r="AC108" s="65"/>
      <c r="AD108" s="66"/>
      <c r="AE108" s="67"/>
      <c r="AG108" s="65"/>
      <c r="AH108" s="65"/>
      <c r="AI108" s="65"/>
      <c r="AJ108" s="65"/>
      <c r="AK108" s="65"/>
      <c r="AL108" s="65"/>
      <c r="AM108" s="65"/>
      <c r="AN108" s="65"/>
      <c r="AO108" s="65"/>
      <c r="AP108" s="68"/>
      <c r="AQ108" s="68"/>
      <c r="AR108" s="68"/>
      <c r="AS108" s="69"/>
      <c r="AT108" s="65"/>
      <c r="AU108" s="70"/>
      <c r="AV108" s="65"/>
      <c r="AW108" s="65"/>
      <c r="AX108" s="65"/>
      <c r="AY108" s="65"/>
      <c r="AZ108" s="65"/>
      <c r="BN108" s="71"/>
    </row>
    <row r="109" spans="20:66" ht="53.25" x14ac:dyDescent="0.8">
      <c r="T109" s="63"/>
      <c r="W109" s="64"/>
      <c r="X109" s="65"/>
      <c r="Y109" s="65"/>
      <c r="Z109" s="65"/>
      <c r="AA109" s="65"/>
      <c r="AB109" s="65"/>
      <c r="AC109" s="65"/>
      <c r="AD109" s="66"/>
      <c r="AE109" s="67"/>
      <c r="AG109" s="65"/>
      <c r="AH109" s="65"/>
      <c r="AI109" s="65"/>
      <c r="AJ109" s="65"/>
      <c r="AK109" s="65"/>
      <c r="AL109" s="65"/>
      <c r="AM109" s="65"/>
      <c r="AN109" s="65"/>
      <c r="AO109" s="65"/>
      <c r="AP109" s="68"/>
      <c r="AQ109" s="68"/>
      <c r="AR109" s="68"/>
      <c r="AS109" s="69"/>
      <c r="AT109" s="65"/>
      <c r="AU109" s="70"/>
      <c r="AV109" s="65"/>
      <c r="AW109" s="65"/>
      <c r="AX109" s="65"/>
      <c r="AY109" s="65"/>
      <c r="AZ109" s="65"/>
      <c r="BN109" s="71"/>
    </row>
    <row r="110" spans="20:66" ht="293.25" customHeight="1" x14ac:dyDescent="0.25">
      <c r="T110" s="139" t="s">
        <v>50</v>
      </c>
      <c r="U110" s="140"/>
      <c r="V110" s="140"/>
      <c r="W110" s="140"/>
      <c r="X110" s="140"/>
      <c r="Y110" s="140"/>
      <c r="Z110" s="140"/>
      <c r="AA110" s="140"/>
      <c r="AB110" s="140"/>
      <c r="AC110" s="140"/>
      <c r="AD110" s="140"/>
      <c r="AE110" s="140"/>
      <c r="AF110" s="140"/>
      <c r="AG110" s="140"/>
      <c r="AH110" s="140"/>
      <c r="AI110" s="140"/>
      <c r="AJ110" s="140"/>
      <c r="AK110" s="140"/>
      <c r="AL110" s="140"/>
      <c r="AM110" s="140"/>
      <c r="AN110" s="140"/>
      <c r="AO110" s="140"/>
      <c r="AP110" s="140"/>
      <c r="AQ110" s="140"/>
      <c r="AR110" s="140"/>
      <c r="AS110" s="140"/>
      <c r="AT110" s="140"/>
      <c r="AU110" s="140"/>
      <c r="AV110" s="140"/>
      <c r="AW110" s="140"/>
      <c r="AX110" s="140"/>
      <c r="AY110" s="140"/>
      <c r="AZ110" s="140"/>
      <c r="BA110" s="140"/>
      <c r="BB110" s="140"/>
      <c r="BC110" s="140"/>
      <c r="BD110" s="140"/>
      <c r="BE110" s="140"/>
      <c r="BF110" s="140"/>
      <c r="BG110" s="140"/>
      <c r="BH110" s="140"/>
      <c r="BI110" s="140"/>
      <c r="BJ110" s="140"/>
      <c r="BK110" s="140"/>
      <c r="BL110" s="140"/>
      <c r="BM110" s="140"/>
      <c r="BN110" s="141"/>
    </row>
    <row r="111" spans="20:66" ht="53.25" x14ac:dyDescent="0.8">
      <c r="W111" s="64"/>
      <c r="X111" s="65"/>
      <c r="Y111" s="65"/>
      <c r="Z111" s="65"/>
      <c r="AA111" s="65"/>
      <c r="AB111" s="65"/>
      <c r="AC111" s="65"/>
      <c r="AD111" s="66"/>
      <c r="AE111" s="67"/>
      <c r="AG111" s="65"/>
      <c r="AH111" s="65"/>
      <c r="AI111" s="65"/>
      <c r="AJ111" s="65"/>
      <c r="AK111" s="65"/>
      <c r="AL111" s="65"/>
      <c r="AM111" s="65"/>
      <c r="AN111" s="65"/>
      <c r="AO111" s="65"/>
      <c r="AP111" s="68"/>
      <c r="AQ111" s="68"/>
      <c r="AR111" s="68"/>
      <c r="AS111" s="69"/>
      <c r="AT111" s="65"/>
      <c r="AU111" s="70"/>
      <c r="AV111" s="65"/>
      <c r="AW111" s="65"/>
      <c r="AX111" s="65"/>
      <c r="AY111" s="65"/>
      <c r="AZ111" s="65"/>
    </row>
    <row r="112" spans="20:66" ht="113.25" customHeight="1" x14ac:dyDescent="0.8">
      <c r="T112" s="104" t="s">
        <v>68</v>
      </c>
      <c r="W112" s="64"/>
      <c r="X112" s="65"/>
      <c r="Y112" s="65"/>
      <c r="Z112" s="65"/>
      <c r="AA112" s="65"/>
      <c r="AB112" s="65"/>
      <c r="AC112" s="65"/>
      <c r="AD112" s="66"/>
      <c r="AE112" s="67"/>
      <c r="AG112" s="65"/>
      <c r="AH112" s="65"/>
      <c r="AI112" s="65"/>
      <c r="AJ112" s="65"/>
      <c r="AK112" s="65"/>
      <c r="AL112" s="65"/>
      <c r="AM112" s="65"/>
      <c r="AN112" s="65"/>
      <c r="AO112" s="65"/>
      <c r="AP112" s="68"/>
      <c r="AQ112" s="68"/>
      <c r="AR112" s="68"/>
      <c r="AS112" s="69"/>
      <c r="AT112" s="65"/>
      <c r="AU112" s="70"/>
      <c r="AV112" s="65"/>
      <c r="AW112" s="65"/>
      <c r="AX112" s="65"/>
      <c r="AY112" s="65"/>
      <c r="AZ112" s="65"/>
    </row>
    <row r="113" spans="23:52" ht="53.25" x14ac:dyDescent="0.8">
      <c r="W113" s="64"/>
      <c r="X113" s="65"/>
      <c r="Y113" s="65"/>
      <c r="Z113" s="65"/>
      <c r="AA113" s="65"/>
      <c r="AB113" s="65"/>
      <c r="AC113" s="65"/>
      <c r="AD113" s="66"/>
      <c r="AE113" s="67"/>
      <c r="AG113" s="65"/>
      <c r="AH113" s="65"/>
      <c r="AI113" s="65"/>
      <c r="AJ113" s="65"/>
      <c r="AK113" s="65"/>
      <c r="AL113" s="65"/>
      <c r="AM113" s="65"/>
      <c r="AN113" s="65"/>
      <c r="AO113" s="65"/>
      <c r="AP113" s="68"/>
      <c r="AQ113" s="68"/>
      <c r="AR113" s="68"/>
      <c r="AS113" s="69"/>
      <c r="AT113" s="65"/>
      <c r="AU113" s="70"/>
      <c r="AV113" s="65"/>
      <c r="AW113" s="65"/>
      <c r="AX113" s="65"/>
      <c r="AY113" s="65"/>
      <c r="AZ113" s="65"/>
    </row>
    <row r="114" spans="23:52" ht="53.25" x14ac:dyDescent="0.8">
      <c r="W114" s="64"/>
      <c r="X114" s="65"/>
      <c r="Y114" s="65"/>
      <c r="Z114" s="65"/>
      <c r="AA114" s="65"/>
      <c r="AB114" s="65"/>
      <c r="AC114" s="65"/>
      <c r="AD114" s="66"/>
      <c r="AE114" s="67"/>
      <c r="AG114" s="65"/>
      <c r="AH114" s="65"/>
      <c r="AI114" s="65"/>
      <c r="AJ114" s="65"/>
      <c r="AK114" s="65"/>
      <c r="AL114" s="65"/>
      <c r="AM114" s="65"/>
      <c r="AN114" s="65"/>
      <c r="AO114" s="65"/>
      <c r="AP114" s="68"/>
      <c r="AQ114" s="68"/>
      <c r="AR114" s="68"/>
      <c r="AS114" s="69"/>
      <c r="AT114" s="65"/>
      <c r="AU114" s="70"/>
      <c r="AV114" s="65"/>
      <c r="AW114" s="65"/>
      <c r="AX114" s="65"/>
      <c r="AY114" s="65"/>
      <c r="AZ114" s="65"/>
    </row>
    <row r="115" spans="23:52" ht="53.25" x14ac:dyDescent="0.8">
      <c r="W115" s="64"/>
      <c r="X115" s="65"/>
      <c r="Y115" s="65"/>
      <c r="Z115" s="65"/>
      <c r="AA115" s="65"/>
      <c r="AB115" s="65"/>
      <c r="AC115" s="65"/>
      <c r="AD115" s="66"/>
      <c r="AE115" s="67"/>
      <c r="AG115" s="65"/>
      <c r="AH115" s="65"/>
      <c r="AI115" s="65"/>
      <c r="AJ115" s="65"/>
      <c r="AK115" s="65"/>
      <c r="AL115" s="65"/>
      <c r="AM115" s="65"/>
      <c r="AN115" s="65"/>
      <c r="AO115" s="65"/>
      <c r="AP115" s="68"/>
      <c r="AQ115" s="68"/>
      <c r="AR115" s="68"/>
      <c r="AS115" s="69"/>
      <c r="AT115" s="65"/>
      <c r="AU115" s="70"/>
      <c r="AV115" s="65"/>
      <c r="AW115" s="65"/>
      <c r="AX115" s="65"/>
      <c r="AY115" s="65"/>
      <c r="AZ115" s="65"/>
    </row>
    <row r="116" spans="23:52" ht="53.25" x14ac:dyDescent="0.8">
      <c r="W116" s="64"/>
      <c r="X116" s="65"/>
      <c r="Y116" s="65"/>
      <c r="Z116" s="65"/>
      <c r="AA116" s="65"/>
      <c r="AB116" s="65"/>
      <c r="AC116" s="65"/>
      <c r="AD116" s="66"/>
      <c r="AE116" s="67"/>
      <c r="AG116" s="65"/>
      <c r="AH116" s="65"/>
      <c r="AI116" s="65"/>
      <c r="AJ116" s="65"/>
      <c r="AK116" s="65"/>
      <c r="AL116" s="65"/>
      <c r="AM116" s="65"/>
      <c r="AN116" s="65"/>
      <c r="AO116" s="65"/>
      <c r="AP116" s="68"/>
      <c r="AQ116" s="68"/>
      <c r="AR116" s="68"/>
      <c r="AS116" s="69"/>
      <c r="AT116" s="65"/>
      <c r="AU116" s="70"/>
      <c r="AV116" s="65"/>
      <c r="AW116" s="65"/>
      <c r="AX116" s="65"/>
      <c r="AY116" s="65"/>
      <c r="AZ116" s="65"/>
    </row>
    <row r="117" spans="23:52" ht="53.25" x14ac:dyDescent="0.8">
      <c r="W117" s="64"/>
      <c r="X117" s="65"/>
      <c r="Y117" s="65"/>
      <c r="Z117" s="65"/>
      <c r="AA117" s="65"/>
      <c r="AB117" s="65"/>
      <c r="AC117" s="65"/>
      <c r="AD117" s="66"/>
      <c r="AE117" s="67"/>
      <c r="AG117" s="65"/>
      <c r="AH117" s="65"/>
      <c r="AI117" s="65"/>
      <c r="AJ117" s="65"/>
      <c r="AK117" s="65"/>
      <c r="AL117" s="65"/>
      <c r="AM117" s="65"/>
      <c r="AN117" s="65"/>
      <c r="AO117" s="65"/>
      <c r="AP117" s="68"/>
      <c r="AQ117" s="68"/>
      <c r="AR117" s="68"/>
      <c r="AS117" s="69"/>
      <c r="AT117" s="65"/>
      <c r="AU117" s="70"/>
      <c r="AV117" s="65"/>
      <c r="AW117" s="65"/>
      <c r="AX117" s="65"/>
      <c r="AY117" s="65"/>
      <c r="AZ117" s="65"/>
    </row>
    <row r="118" spans="23:52" ht="53.25" x14ac:dyDescent="0.8">
      <c r="W118" s="64"/>
      <c r="X118" s="65"/>
      <c r="Y118" s="65"/>
      <c r="Z118" s="65"/>
      <c r="AA118" s="65"/>
      <c r="AB118" s="65"/>
      <c r="AC118" s="65"/>
      <c r="AD118" s="66"/>
      <c r="AE118" s="67"/>
      <c r="AG118" s="65"/>
      <c r="AH118" s="65"/>
      <c r="AI118" s="65"/>
      <c r="AJ118" s="65"/>
      <c r="AK118" s="65"/>
      <c r="AL118" s="65"/>
      <c r="AM118" s="65"/>
      <c r="AN118" s="65"/>
      <c r="AO118" s="65"/>
      <c r="AP118" s="68"/>
      <c r="AQ118" s="68"/>
      <c r="AR118" s="68"/>
      <c r="AS118" s="69"/>
      <c r="AT118" s="65"/>
      <c r="AU118" s="70"/>
      <c r="AV118" s="65"/>
      <c r="AW118" s="65"/>
      <c r="AX118" s="65"/>
      <c r="AY118" s="65"/>
      <c r="AZ118" s="65"/>
    </row>
    <row r="119" spans="23:52" ht="53.25" x14ac:dyDescent="0.8">
      <c r="W119" s="64"/>
      <c r="X119" s="65"/>
      <c r="Y119" s="65"/>
      <c r="Z119" s="65"/>
      <c r="AA119" s="65"/>
      <c r="AB119" s="65"/>
      <c r="AC119" s="65"/>
      <c r="AD119" s="66"/>
      <c r="AE119" s="67"/>
      <c r="AG119" s="65"/>
      <c r="AH119" s="65"/>
      <c r="AI119" s="65"/>
      <c r="AJ119" s="65"/>
      <c r="AK119" s="65"/>
      <c r="AL119" s="65"/>
      <c r="AM119" s="65"/>
      <c r="AN119" s="65"/>
      <c r="AO119" s="65"/>
      <c r="AP119" s="68"/>
      <c r="AQ119" s="68"/>
      <c r="AR119" s="68"/>
      <c r="AS119" s="69"/>
      <c r="AT119" s="65"/>
      <c r="AU119" s="70"/>
      <c r="AV119" s="65"/>
      <c r="AW119" s="65"/>
      <c r="AX119" s="65"/>
      <c r="AY119" s="65"/>
      <c r="AZ119" s="65"/>
    </row>
    <row r="120" spans="23:52" ht="53.25" x14ac:dyDescent="0.8">
      <c r="W120" s="64"/>
      <c r="X120" s="65"/>
      <c r="Y120" s="65"/>
      <c r="Z120" s="65"/>
      <c r="AA120" s="65"/>
      <c r="AB120" s="65"/>
      <c r="AC120" s="65"/>
      <c r="AD120" s="66"/>
      <c r="AE120" s="67"/>
      <c r="AG120" s="65"/>
      <c r="AH120" s="65"/>
      <c r="AI120" s="65"/>
      <c r="AJ120" s="65"/>
      <c r="AK120" s="65"/>
      <c r="AL120" s="65"/>
      <c r="AM120" s="65"/>
      <c r="AN120" s="65"/>
      <c r="AO120" s="65"/>
      <c r="AP120" s="68"/>
      <c r="AQ120" s="68"/>
      <c r="AR120" s="68"/>
      <c r="AS120" s="69"/>
      <c r="AT120" s="65"/>
      <c r="AU120" s="70"/>
      <c r="AV120" s="65"/>
      <c r="AW120" s="65"/>
      <c r="AX120" s="65"/>
      <c r="AY120" s="65"/>
      <c r="AZ120" s="65"/>
    </row>
    <row r="121" spans="23:52" ht="53.25" x14ac:dyDescent="0.8">
      <c r="W121" s="64"/>
      <c r="X121" s="65"/>
      <c r="Y121" s="65"/>
      <c r="Z121" s="65"/>
      <c r="AA121" s="65"/>
      <c r="AB121" s="65"/>
      <c r="AC121" s="65"/>
      <c r="AD121" s="66"/>
      <c r="AE121" s="67"/>
      <c r="AG121" s="65"/>
      <c r="AH121" s="65"/>
      <c r="AI121" s="65"/>
      <c r="AJ121" s="65"/>
      <c r="AK121" s="65"/>
      <c r="AL121" s="65"/>
      <c r="AM121" s="65"/>
      <c r="AN121" s="65"/>
      <c r="AO121" s="65"/>
      <c r="AP121" s="68"/>
      <c r="AQ121" s="68"/>
      <c r="AR121" s="68"/>
      <c r="AS121" s="69"/>
      <c r="AT121" s="65"/>
      <c r="AU121" s="70"/>
      <c r="AV121" s="65"/>
      <c r="AW121" s="65"/>
      <c r="AX121" s="65"/>
      <c r="AY121" s="65"/>
      <c r="AZ121" s="65"/>
    </row>
    <row r="122" spans="23:52" ht="53.25" x14ac:dyDescent="0.8">
      <c r="W122" s="64"/>
      <c r="X122" s="65"/>
      <c r="Y122" s="65"/>
      <c r="Z122" s="65"/>
      <c r="AA122" s="65"/>
      <c r="AB122" s="65"/>
      <c r="AC122" s="65"/>
      <c r="AD122" s="66"/>
      <c r="AE122" s="67"/>
      <c r="AG122" s="65"/>
      <c r="AH122" s="65"/>
      <c r="AI122" s="65"/>
      <c r="AJ122" s="65"/>
      <c r="AK122" s="65"/>
      <c r="AL122" s="65"/>
      <c r="AM122" s="65"/>
      <c r="AN122" s="65"/>
      <c r="AO122" s="65"/>
      <c r="AP122" s="68"/>
      <c r="AQ122" s="68"/>
      <c r="AR122" s="68"/>
      <c r="AS122" s="69"/>
      <c r="AT122" s="65"/>
      <c r="AU122" s="70"/>
      <c r="AV122" s="65"/>
      <c r="AW122" s="65"/>
      <c r="AX122" s="65"/>
      <c r="AY122" s="65"/>
      <c r="AZ122" s="65"/>
    </row>
    <row r="123" spans="23:52" ht="53.25" x14ac:dyDescent="0.8">
      <c r="W123" s="64"/>
      <c r="X123" s="65"/>
      <c r="Y123" s="65"/>
      <c r="Z123" s="65"/>
      <c r="AA123" s="65"/>
      <c r="AB123" s="65"/>
      <c r="AC123" s="65"/>
      <c r="AD123" s="66"/>
      <c r="AE123" s="67"/>
      <c r="AG123" s="65"/>
      <c r="AH123" s="65"/>
      <c r="AI123" s="65"/>
      <c r="AJ123" s="65"/>
      <c r="AK123" s="65"/>
      <c r="AL123" s="65"/>
      <c r="AM123" s="65"/>
      <c r="AN123" s="65"/>
      <c r="AO123" s="65"/>
      <c r="AP123" s="68"/>
      <c r="AQ123" s="68"/>
      <c r="AR123" s="68"/>
      <c r="AS123" s="69"/>
      <c r="AT123" s="65"/>
      <c r="AU123" s="70"/>
      <c r="AV123" s="65"/>
      <c r="AW123" s="65"/>
      <c r="AX123" s="65"/>
      <c r="AY123" s="65"/>
      <c r="AZ123" s="65"/>
    </row>
    <row r="124" spans="23:52" ht="53.25" x14ac:dyDescent="0.8">
      <c r="W124" s="64"/>
      <c r="X124" s="65"/>
      <c r="Y124" s="65"/>
      <c r="Z124" s="65"/>
      <c r="AA124" s="65"/>
      <c r="AB124" s="65"/>
      <c r="AC124" s="65"/>
      <c r="AD124" s="66"/>
      <c r="AE124" s="67"/>
      <c r="AG124" s="65"/>
      <c r="AH124" s="65"/>
      <c r="AI124" s="65"/>
      <c r="AJ124" s="65"/>
      <c r="AK124" s="65"/>
      <c r="AL124" s="65"/>
      <c r="AM124" s="65"/>
      <c r="AN124" s="65"/>
      <c r="AO124" s="65"/>
      <c r="AP124" s="68"/>
      <c r="AQ124" s="68"/>
      <c r="AR124" s="68"/>
      <c r="AS124" s="69"/>
      <c r="AT124" s="65"/>
      <c r="AU124" s="70"/>
      <c r="AV124" s="65"/>
      <c r="AW124" s="65"/>
      <c r="AX124" s="65"/>
      <c r="AY124" s="65"/>
      <c r="AZ124" s="65"/>
    </row>
    <row r="125" spans="23:52" ht="53.25" x14ac:dyDescent="0.8">
      <c r="W125" s="64"/>
      <c r="X125" s="65"/>
      <c r="Y125" s="65"/>
      <c r="Z125" s="65"/>
      <c r="AA125" s="65"/>
      <c r="AB125" s="65"/>
      <c r="AC125" s="65"/>
      <c r="AD125" s="66"/>
      <c r="AE125" s="67"/>
      <c r="AG125" s="65"/>
      <c r="AH125" s="65"/>
      <c r="AI125" s="65"/>
      <c r="AJ125" s="65"/>
      <c r="AK125" s="65"/>
      <c r="AL125" s="65"/>
      <c r="AM125" s="65"/>
      <c r="AN125" s="65"/>
      <c r="AO125" s="65"/>
      <c r="AP125" s="68"/>
      <c r="AQ125" s="68"/>
      <c r="AR125" s="68"/>
      <c r="AS125" s="69"/>
      <c r="AT125" s="65"/>
      <c r="AU125" s="70"/>
      <c r="AV125" s="65"/>
      <c r="AW125" s="65"/>
      <c r="AX125" s="65"/>
      <c r="AY125" s="65"/>
      <c r="AZ125" s="65"/>
    </row>
    <row r="126" spans="23:52" ht="53.25" x14ac:dyDescent="0.8">
      <c r="W126" s="64"/>
      <c r="X126" s="65"/>
      <c r="Y126" s="65"/>
      <c r="Z126" s="65"/>
      <c r="AA126" s="65"/>
      <c r="AB126" s="65"/>
      <c r="AC126" s="65"/>
      <c r="AD126" s="66"/>
      <c r="AE126" s="67"/>
      <c r="AG126" s="65"/>
      <c r="AH126" s="65"/>
      <c r="AI126" s="65"/>
      <c r="AJ126" s="65"/>
      <c r="AK126" s="65"/>
      <c r="AL126" s="65"/>
      <c r="AM126" s="65"/>
      <c r="AN126" s="65"/>
      <c r="AO126" s="65"/>
      <c r="AP126" s="68"/>
      <c r="AQ126" s="68"/>
      <c r="AR126" s="68"/>
      <c r="AS126" s="69"/>
      <c r="AT126" s="65"/>
      <c r="AU126" s="70"/>
      <c r="AV126" s="65"/>
      <c r="AW126" s="65"/>
      <c r="AX126" s="65"/>
      <c r="AY126" s="65"/>
      <c r="AZ126" s="65"/>
    </row>
    <row r="127" spans="23:52" ht="53.25" x14ac:dyDescent="0.8">
      <c r="W127" s="64"/>
      <c r="X127" s="65"/>
      <c r="Y127" s="65"/>
      <c r="Z127" s="65"/>
      <c r="AA127" s="65"/>
      <c r="AB127" s="65"/>
      <c r="AC127" s="65"/>
      <c r="AD127" s="66"/>
      <c r="AE127" s="67"/>
      <c r="AG127" s="65"/>
      <c r="AH127" s="65"/>
      <c r="AI127" s="65"/>
      <c r="AJ127" s="65"/>
      <c r="AK127" s="65"/>
      <c r="AL127" s="65"/>
      <c r="AM127" s="65"/>
      <c r="AN127" s="65"/>
      <c r="AO127" s="65"/>
      <c r="AP127" s="68"/>
      <c r="AQ127" s="68"/>
      <c r="AR127" s="68"/>
      <c r="AS127" s="69"/>
      <c r="AT127" s="65"/>
      <c r="AU127" s="70"/>
      <c r="AV127" s="65"/>
      <c r="AW127" s="65"/>
      <c r="AX127" s="65"/>
      <c r="AY127" s="65"/>
      <c r="AZ127" s="65"/>
    </row>
    <row r="128" spans="23:52" ht="53.25" x14ac:dyDescent="0.8">
      <c r="W128" s="64"/>
      <c r="X128" s="65"/>
      <c r="Y128" s="65"/>
      <c r="Z128" s="65"/>
      <c r="AA128" s="65"/>
      <c r="AB128" s="65"/>
      <c r="AC128" s="65"/>
      <c r="AD128" s="66"/>
      <c r="AE128" s="67"/>
      <c r="AG128" s="65"/>
      <c r="AH128" s="65"/>
      <c r="AI128" s="65"/>
      <c r="AJ128" s="65"/>
      <c r="AK128" s="65"/>
      <c r="AL128" s="65"/>
      <c r="AM128" s="65"/>
      <c r="AN128" s="65"/>
      <c r="AO128" s="65"/>
      <c r="AP128" s="68"/>
      <c r="AQ128" s="68"/>
      <c r="AR128" s="68"/>
      <c r="AS128" s="69"/>
      <c r="AT128" s="65"/>
      <c r="AU128" s="70"/>
      <c r="AV128" s="65"/>
      <c r="AW128" s="65"/>
      <c r="AX128" s="65"/>
      <c r="AY128" s="65"/>
      <c r="AZ128" s="65"/>
    </row>
    <row r="129" spans="23:52" ht="53.25" x14ac:dyDescent="0.8">
      <c r="W129" s="64"/>
      <c r="X129" s="65"/>
      <c r="Y129" s="65"/>
      <c r="Z129" s="65"/>
      <c r="AA129" s="65"/>
      <c r="AB129" s="65"/>
      <c r="AC129" s="65"/>
      <c r="AD129" s="66"/>
      <c r="AE129" s="67"/>
      <c r="AG129" s="65"/>
      <c r="AH129" s="65"/>
      <c r="AI129" s="65"/>
      <c r="AJ129" s="65"/>
      <c r="AK129" s="65"/>
      <c r="AL129" s="65"/>
      <c r="AM129" s="65"/>
      <c r="AN129" s="65"/>
      <c r="AO129" s="65"/>
      <c r="AP129" s="68"/>
      <c r="AQ129" s="68"/>
      <c r="AR129" s="68"/>
      <c r="AS129" s="69"/>
      <c r="AT129" s="65"/>
      <c r="AU129" s="70"/>
      <c r="AV129" s="65"/>
      <c r="AW129" s="65"/>
      <c r="AX129" s="65"/>
      <c r="AY129" s="65"/>
      <c r="AZ129" s="65"/>
    </row>
    <row r="130" spans="23:52" ht="53.25" x14ac:dyDescent="0.8">
      <c r="W130" s="64"/>
      <c r="X130" s="65"/>
      <c r="Y130" s="65"/>
      <c r="Z130" s="65"/>
      <c r="AA130" s="65"/>
      <c r="AB130" s="65"/>
      <c r="AC130" s="65"/>
      <c r="AD130" s="66"/>
      <c r="AE130" s="67"/>
      <c r="AG130" s="65"/>
      <c r="AH130" s="65"/>
      <c r="AI130" s="65"/>
      <c r="AJ130" s="65"/>
      <c r="AK130" s="65"/>
      <c r="AL130" s="65"/>
      <c r="AM130" s="65"/>
      <c r="AN130" s="65"/>
      <c r="AO130" s="65"/>
      <c r="AP130" s="68"/>
      <c r="AQ130" s="68"/>
      <c r="AR130" s="68"/>
      <c r="AS130" s="69"/>
      <c r="AT130" s="65"/>
      <c r="AU130" s="70"/>
      <c r="AV130" s="65"/>
      <c r="AW130" s="65"/>
      <c r="AX130" s="65"/>
      <c r="AY130" s="65"/>
      <c r="AZ130" s="65"/>
    </row>
    <row r="131" spans="23:52" ht="53.25" x14ac:dyDescent="0.8">
      <c r="W131" s="64"/>
      <c r="X131" s="65"/>
      <c r="Y131" s="65"/>
      <c r="Z131" s="65"/>
      <c r="AA131" s="65"/>
      <c r="AB131" s="65"/>
      <c r="AC131" s="65"/>
      <c r="AD131" s="66"/>
      <c r="AE131" s="67"/>
      <c r="AG131" s="65"/>
      <c r="AH131" s="65"/>
      <c r="AI131" s="65"/>
      <c r="AJ131" s="65"/>
      <c r="AK131" s="65"/>
      <c r="AL131" s="65"/>
      <c r="AM131" s="65"/>
      <c r="AN131" s="65"/>
      <c r="AO131" s="65"/>
      <c r="AP131" s="68"/>
      <c r="AQ131" s="68"/>
      <c r="AR131" s="68"/>
      <c r="AS131" s="69"/>
      <c r="AT131" s="65"/>
      <c r="AU131" s="70"/>
      <c r="AV131" s="65"/>
      <c r="AW131" s="65"/>
      <c r="AX131" s="65"/>
      <c r="AY131" s="65"/>
      <c r="AZ131" s="65"/>
    </row>
    <row r="132" spans="23:52" ht="53.25" x14ac:dyDescent="0.8">
      <c r="W132" s="64"/>
      <c r="X132" s="65"/>
      <c r="Y132" s="65"/>
      <c r="Z132" s="65"/>
      <c r="AA132" s="65"/>
      <c r="AB132" s="65"/>
      <c r="AC132" s="65"/>
      <c r="AD132" s="66"/>
      <c r="AE132" s="67"/>
      <c r="AG132" s="65"/>
      <c r="AH132" s="65"/>
      <c r="AI132" s="65"/>
      <c r="AJ132" s="65"/>
      <c r="AK132" s="65"/>
      <c r="AL132" s="65"/>
      <c r="AM132" s="65"/>
      <c r="AN132" s="65"/>
      <c r="AO132" s="65"/>
      <c r="AP132" s="68"/>
      <c r="AQ132" s="68"/>
      <c r="AR132" s="68"/>
      <c r="AS132" s="69"/>
      <c r="AT132" s="65"/>
      <c r="AU132" s="70"/>
      <c r="AV132" s="65"/>
      <c r="AW132" s="65"/>
      <c r="AX132" s="65"/>
      <c r="AY132" s="65"/>
      <c r="AZ132" s="65"/>
    </row>
    <row r="133" spans="23:52" ht="53.25" x14ac:dyDescent="0.8">
      <c r="W133" s="64"/>
      <c r="X133" s="65"/>
      <c r="Y133" s="65"/>
      <c r="Z133" s="65"/>
      <c r="AA133" s="65"/>
      <c r="AB133" s="65"/>
      <c r="AC133" s="65"/>
      <c r="AD133" s="66"/>
      <c r="AE133" s="67"/>
      <c r="AG133" s="65"/>
      <c r="AH133" s="65"/>
      <c r="AI133" s="65"/>
      <c r="AJ133" s="65"/>
      <c r="AK133" s="65"/>
      <c r="AL133" s="65"/>
      <c r="AM133" s="65"/>
      <c r="AN133" s="65"/>
      <c r="AO133" s="65"/>
      <c r="AP133" s="68"/>
      <c r="AQ133" s="68"/>
      <c r="AR133" s="68"/>
      <c r="AS133" s="69"/>
      <c r="AT133" s="65"/>
      <c r="AU133" s="70"/>
      <c r="AV133" s="65"/>
      <c r="AW133" s="65"/>
      <c r="AX133" s="65"/>
      <c r="AY133" s="65"/>
      <c r="AZ133" s="65"/>
    </row>
    <row r="134" spans="23:52" ht="53.25" x14ac:dyDescent="0.8">
      <c r="W134" s="64"/>
      <c r="X134" s="65"/>
      <c r="Y134" s="65"/>
      <c r="Z134" s="65"/>
      <c r="AA134" s="65"/>
      <c r="AB134" s="65"/>
      <c r="AC134" s="65"/>
      <c r="AD134" s="66"/>
      <c r="AE134" s="67"/>
      <c r="AG134" s="65"/>
      <c r="AH134" s="65"/>
      <c r="AI134" s="65"/>
      <c r="AJ134" s="65"/>
      <c r="AK134" s="65"/>
      <c r="AL134" s="65"/>
      <c r="AM134" s="65"/>
      <c r="AN134" s="65"/>
      <c r="AO134" s="65"/>
      <c r="AP134" s="68"/>
      <c r="AQ134" s="68"/>
      <c r="AR134" s="68"/>
      <c r="AS134" s="69"/>
      <c r="AT134" s="65"/>
      <c r="AU134" s="70"/>
      <c r="AV134" s="65"/>
      <c r="AW134" s="65"/>
      <c r="AX134" s="65"/>
      <c r="AY134" s="65"/>
      <c r="AZ134" s="65"/>
    </row>
    <row r="135" spans="23:52" ht="53.25" x14ac:dyDescent="0.8">
      <c r="W135" s="64"/>
      <c r="X135" s="65"/>
      <c r="Y135" s="65"/>
      <c r="Z135" s="65"/>
      <c r="AA135" s="65"/>
      <c r="AB135" s="65"/>
      <c r="AC135" s="65"/>
      <c r="AD135" s="66"/>
      <c r="AE135" s="67"/>
      <c r="AG135" s="65"/>
      <c r="AH135" s="65"/>
      <c r="AI135" s="65"/>
      <c r="AJ135" s="65"/>
      <c r="AK135" s="65"/>
      <c r="AL135" s="65"/>
      <c r="AM135" s="65"/>
      <c r="AN135" s="65"/>
      <c r="AO135" s="65"/>
      <c r="AP135" s="68"/>
      <c r="AQ135" s="68"/>
      <c r="AR135" s="68"/>
      <c r="AS135" s="69"/>
      <c r="AT135" s="65"/>
      <c r="AU135" s="70"/>
      <c r="AV135" s="65"/>
      <c r="AW135" s="65"/>
      <c r="AX135" s="65"/>
      <c r="AY135" s="65"/>
      <c r="AZ135" s="65"/>
    </row>
    <row r="136" spans="23:52" ht="53.25" x14ac:dyDescent="0.8">
      <c r="W136" s="64"/>
      <c r="X136" s="65"/>
      <c r="Y136" s="65"/>
      <c r="Z136" s="65"/>
      <c r="AA136" s="65"/>
      <c r="AB136" s="65"/>
      <c r="AC136" s="65"/>
      <c r="AD136" s="66"/>
      <c r="AE136" s="67"/>
      <c r="AG136" s="65"/>
      <c r="AH136" s="65"/>
      <c r="AI136" s="65"/>
      <c r="AJ136" s="65"/>
      <c r="AK136" s="65"/>
      <c r="AL136" s="65"/>
      <c r="AM136" s="65"/>
      <c r="AN136" s="65"/>
      <c r="AO136" s="65"/>
      <c r="AP136" s="68"/>
      <c r="AQ136" s="68"/>
      <c r="AR136" s="68"/>
      <c r="AS136" s="69"/>
      <c r="AT136" s="65"/>
      <c r="AU136" s="70"/>
      <c r="AV136" s="65"/>
      <c r="AW136" s="65"/>
      <c r="AX136" s="65"/>
      <c r="AY136" s="65"/>
      <c r="AZ136" s="65"/>
    </row>
    <row r="137" spans="23:52" ht="53.25" x14ac:dyDescent="0.8">
      <c r="W137" s="64"/>
      <c r="X137" s="65"/>
      <c r="Y137" s="65"/>
      <c r="Z137" s="65"/>
      <c r="AA137" s="65"/>
      <c r="AB137" s="65"/>
      <c r="AC137" s="65"/>
      <c r="AD137" s="66"/>
      <c r="AE137" s="67"/>
      <c r="AG137" s="65"/>
      <c r="AH137" s="65"/>
      <c r="AI137" s="65"/>
      <c r="AJ137" s="65"/>
      <c r="AK137" s="65"/>
      <c r="AL137" s="65"/>
      <c r="AM137" s="65"/>
      <c r="AN137" s="65"/>
      <c r="AO137" s="65"/>
      <c r="AP137" s="68"/>
      <c r="AQ137" s="68"/>
      <c r="AR137" s="68"/>
      <c r="AS137" s="69"/>
      <c r="AT137" s="65"/>
      <c r="AU137" s="70"/>
      <c r="AV137" s="65"/>
      <c r="AW137" s="65"/>
      <c r="AX137" s="65"/>
      <c r="AY137" s="65"/>
      <c r="AZ137" s="65"/>
    </row>
    <row r="138" spans="23:52" ht="53.25" x14ac:dyDescent="0.8">
      <c r="W138" s="64"/>
      <c r="X138" s="65"/>
      <c r="Y138" s="65"/>
      <c r="Z138" s="65"/>
      <c r="AA138" s="65"/>
      <c r="AB138" s="65"/>
      <c r="AC138" s="65"/>
      <c r="AD138" s="66"/>
      <c r="AE138" s="67"/>
      <c r="AG138" s="65"/>
      <c r="AH138" s="65"/>
      <c r="AI138" s="65"/>
      <c r="AJ138" s="65"/>
      <c r="AK138" s="65"/>
      <c r="AL138" s="65"/>
      <c r="AM138" s="65"/>
      <c r="AN138" s="65"/>
      <c r="AO138" s="65"/>
      <c r="AP138" s="68"/>
      <c r="AQ138" s="68"/>
      <c r="AR138" s="68"/>
      <c r="AS138" s="69"/>
      <c r="AT138" s="65"/>
      <c r="AU138" s="70"/>
      <c r="AV138" s="65"/>
      <c r="AW138" s="65"/>
      <c r="AX138" s="65"/>
      <c r="AY138" s="65"/>
      <c r="AZ138" s="65"/>
    </row>
    <row r="139" spans="23:52" ht="53.25" x14ac:dyDescent="0.8">
      <c r="W139" s="64"/>
      <c r="X139" s="65"/>
      <c r="Y139" s="65"/>
      <c r="Z139" s="65"/>
      <c r="AA139" s="65"/>
      <c r="AB139" s="65"/>
      <c r="AC139" s="65"/>
      <c r="AD139" s="66"/>
      <c r="AE139" s="67"/>
      <c r="AG139" s="65"/>
      <c r="AH139" s="65"/>
      <c r="AI139" s="65"/>
      <c r="AJ139" s="65"/>
      <c r="AK139" s="65"/>
      <c r="AL139" s="65"/>
      <c r="AM139" s="65"/>
      <c r="AN139" s="65"/>
      <c r="AO139" s="65"/>
      <c r="AP139" s="68"/>
      <c r="AQ139" s="68"/>
      <c r="AR139" s="68"/>
      <c r="AS139" s="69"/>
      <c r="AT139" s="65"/>
      <c r="AU139" s="70"/>
      <c r="AV139" s="65"/>
      <c r="AW139" s="65"/>
      <c r="AX139" s="65"/>
      <c r="AY139" s="65"/>
      <c r="AZ139" s="65"/>
    </row>
    <row r="140" spans="23:52" ht="53.25" x14ac:dyDescent="0.8">
      <c r="W140" s="64"/>
      <c r="X140" s="65"/>
      <c r="Y140" s="65"/>
      <c r="Z140" s="65"/>
      <c r="AA140" s="65"/>
      <c r="AB140" s="65"/>
      <c r="AC140" s="65"/>
      <c r="AD140" s="66"/>
      <c r="AE140" s="67"/>
      <c r="AG140" s="65"/>
      <c r="AH140" s="65"/>
      <c r="AI140" s="65"/>
      <c r="AJ140" s="65"/>
      <c r="AK140" s="65"/>
      <c r="AL140" s="65"/>
      <c r="AM140" s="65"/>
      <c r="AN140" s="65"/>
      <c r="AO140" s="65"/>
      <c r="AP140" s="68"/>
      <c r="AQ140" s="68"/>
      <c r="AR140" s="68"/>
      <c r="AS140" s="69"/>
      <c r="AT140" s="65"/>
      <c r="AU140" s="70"/>
      <c r="AV140" s="65"/>
      <c r="AW140" s="65"/>
      <c r="AX140" s="65"/>
      <c r="AY140" s="65"/>
      <c r="AZ140" s="65"/>
    </row>
    <row r="156" spans="40:40" ht="32.25" x14ac:dyDescent="0.5">
      <c r="AN156" s="72" t="s">
        <v>51</v>
      </c>
    </row>
    <row r="157" spans="40:40" ht="32.25" x14ac:dyDescent="0.5">
      <c r="AN157" s="72" t="s">
        <v>52</v>
      </c>
    </row>
    <row r="164" spans="95:95" ht="88.5" x14ac:dyDescent="0.25">
      <c r="CQ164" s="73" t="s">
        <v>53</v>
      </c>
    </row>
    <row r="182" spans="23:52" ht="61.5" x14ac:dyDescent="0.9">
      <c r="W182" s="74" t="s">
        <v>54</v>
      </c>
      <c r="X182" s="75"/>
      <c r="Y182" s="75"/>
      <c r="Z182" s="75"/>
      <c r="AA182" s="75"/>
      <c r="AB182" s="75"/>
      <c r="AC182" s="75"/>
      <c r="AD182" s="75"/>
      <c r="AE182" s="75"/>
      <c r="AF182" s="75"/>
      <c r="AG182" s="75"/>
      <c r="AH182" s="75"/>
      <c r="AI182" s="75"/>
      <c r="AJ182" s="75"/>
      <c r="AK182" s="75"/>
      <c r="AL182" s="75"/>
      <c r="AM182" s="75"/>
      <c r="AN182" s="75"/>
      <c r="AO182" s="75"/>
      <c r="AP182" s="75"/>
      <c r="AQ182" s="75"/>
      <c r="AR182" s="75"/>
      <c r="AS182" s="75"/>
      <c r="AT182" s="75"/>
      <c r="AU182" s="75"/>
      <c r="AV182" s="75"/>
      <c r="AW182" s="75"/>
      <c r="AX182" s="75"/>
      <c r="AY182" s="75"/>
      <c r="AZ182" s="75"/>
    </row>
    <row r="183" spans="23:52" ht="33.75" x14ac:dyDescent="0.5">
      <c r="W183" s="65"/>
      <c r="X183" s="65"/>
      <c r="Y183" s="65"/>
      <c r="Z183" s="65"/>
      <c r="AA183" s="65"/>
      <c r="AB183" s="65"/>
      <c r="AC183" s="65"/>
      <c r="AD183" s="65"/>
      <c r="AE183" s="65"/>
      <c r="AF183" s="65"/>
      <c r="AG183" s="65"/>
      <c r="AH183" s="65"/>
      <c r="AI183" s="65"/>
      <c r="AJ183" s="65"/>
      <c r="AK183" s="65"/>
      <c r="AL183" s="65"/>
      <c r="AM183" s="65"/>
      <c r="AN183" s="65"/>
      <c r="AO183" s="65"/>
      <c r="AP183" s="65"/>
      <c r="AQ183" s="65"/>
      <c r="AR183" s="65"/>
      <c r="AS183" s="65"/>
      <c r="AT183" s="65"/>
      <c r="AU183" s="65"/>
      <c r="AV183" s="65"/>
      <c r="AW183" s="65"/>
      <c r="AX183" s="65"/>
      <c r="AY183" s="65"/>
      <c r="AZ183" s="65"/>
    </row>
    <row r="184" spans="23:52" ht="55.5" thickBot="1" x14ac:dyDescent="0.85">
      <c r="W184" s="76"/>
      <c r="X184" s="77"/>
      <c r="Y184" s="77"/>
      <c r="Z184" s="77"/>
      <c r="AA184" s="77"/>
      <c r="AB184" s="77"/>
      <c r="AC184" s="77"/>
      <c r="AD184" s="78"/>
      <c r="AE184" s="79" t="s">
        <v>55</v>
      </c>
      <c r="AG184" s="65"/>
      <c r="AH184" s="65"/>
      <c r="AI184" s="65"/>
      <c r="AJ184" s="65"/>
      <c r="AK184" s="65"/>
      <c r="AL184" s="65"/>
      <c r="AM184" s="65"/>
      <c r="AN184" s="65"/>
      <c r="AO184" s="65"/>
      <c r="AP184" s="80" t="s">
        <v>56</v>
      </c>
      <c r="AQ184" s="80"/>
      <c r="AR184" s="80"/>
      <c r="AS184" s="81"/>
      <c r="AT184" s="77"/>
      <c r="AU184" s="77"/>
      <c r="AV184" s="77"/>
      <c r="AW184" s="77"/>
      <c r="AX184" s="77"/>
      <c r="AY184" s="77"/>
      <c r="AZ184" s="77"/>
    </row>
    <row r="185" spans="23:52" ht="54.75" thickTop="1" thickBot="1" x14ac:dyDescent="0.85">
      <c r="W185" s="82"/>
      <c r="X185" s="83"/>
      <c r="Y185" s="83"/>
      <c r="Z185" s="83"/>
      <c r="AA185" s="83"/>
      <c r="AB185" s="83"/>
      <c r="AC185" s="83"/>
      <c r="AD185" s="84"/>
      <c r="AE185" s="85" t="s">
        <v>57</v>
      </c>
      <c r="AG185" s="65"/>
      <c r="AH185" s="65"/>
      <c r="AI185" s="65"/>
      <c r="AJ185" s="65"/>
      <c r="AK185" s="65"/>
      <c r="AL185" s="65"/>
      <c r="AM185" s="65"/>
      <c r="AN185" s="65"/>
      <c r="AO185" s="65"/>
      <c r="AP185" s="86" t="s">
        <v>58</v>
      </c>
      <c r="AQ185" s="86"/>
      <c r="AR185" s="86"/>
      <c r="AS185" s="87"/>
      <c r="AT185" s="83"/>
      <c r="AU185" s="83"/>
      <c r="AV185" s="83"/>
      <c r="AW185" s="83"/>
      <c r="AX185" s="83"/>
      <c r="AY185" s="83"/>
      <c r="AZ185" s="83"/>
    </row>
    <row r="186" spans="23:52" ht="54.75" thickTop="1" thickBot="1" x14ac:dyDescent="0.85">
      <c r="W186" s="82"/>
      <c r="X186" s="83"/>
      <c r="Y186" s="83"/>
      <c r="Z186" s="83"/>
      <c r="AA186" s="83"/>
      <c r="AB186" s="83"/>
      <c r="AC186" s="83"/>
      <c r="AD186" s="84"/>
      <c r="AE186" s="85" t="s">
        <v>59</v>
      </c>
      <c r="AG186" s="65"/>
      <c r="AH186" s="65"/>
      <c r="AI186" s="65"/>
      <c r="AJ186" s="65"/>
      <c r="AK186" s="65"/>
      <c r="AL186" s="65"/>
      <c r="AM186" s="65"/>
      <c r="AN186" s="65"/>
      <c r="AO186" s="65"/>
      <c r="AP186" s="86" t="s">
        <v>60</v>
      </c>
      <c r="AQ186" s="86"/>
      <c r="AR186" s="86"/>
      <c r="AS186" s="87"/>
      <c r="AT186" s="83"/>
      <c r="AU186" s="83"/>
      <c r="AV186" s="83"/>
      <c r="AW186" s="83"/>
      <c r="AX186" s="83"/>
      <c r="AY186" s="83"/>
      <c r="AZ186" s="83"/>
    </row>
    <row r="187" spans="23:52" ht="54.75" thickTop="1" thickBot="1" x14ac:dyDescent="0.85">
      <c r="W187" s="82"/>
      <c r="X187" s="83"/>
      <c r="Y187" s="83"/>
      <c r="Z187" s="83"/>
      <c r="AA187" s="83"/>
      <c r="AB187" s="83"/>
      <c r="AC187" s="83"/>
      <c r="AD187" s="84"/>
      <c r="AE187" s="85" t="s">
        <v>61</v>
      </c>
      <c r="AG187" s="65"/>
      <c r="AH187" s="65"/>
      <c r="AI187" s="65"/>
      <c r="AJ187" s="65"/>
      <c r="AK187" s="65"/>
      <c r="AL187" s="65"/>
      <c r="AM187" s="65"/>
      <c r="AN187" s="65"/>
      <c r="AO187" s="65"/>
      <c r="AP187" s="86" t="s">
        <v>62</v>
      </c>
      <c r="AQ187" s="86"/>
      <c r="AR187" s="86"/>
      <c r="AS187" s="87"/>
      <c r="AT187" s="83"/>
      <c r="AU187" s="83"/>
      <c r="AV187" s="83"/>
      <c r="AW187" s="83"/>
      <c r="AX187" s="83"/>
      <c r="AY187" s="83"/>
      <c r="AZ187" s="83"/>
    </row>
    <row r="188" spans="23:52" ht="54.75" thickTop="1" thickBot="1" x14ac:dyDescent="0.85">
      <c r="W188" s="82"/>
      <c r="X188" s="83"/>
      <c r="Y188" s="83"/>
      <c r="Z188" s="83"/>
      <c r="AA188" s="83"/>
      <c r="AB188" s="83"/>
      <c r="AC188" s="83"/>
      <c r="AD188" s="84"/>
      <c r="AE188" s="85" t="s">
        <v>63</v>
      </c>
      <c r="AG188" s="65"/>
      <c r="AH188" s="65"/>
      <c r="AI188" s="65"/>
      <c r="AJ188" s="65"/>
      <c r="AK188" s="65"/>
      <c r="AL188" s="65"/>
      <c r="AM188" s="65"/>
      <c r="AN188" s="65"/>
      <c r="AO188" s="65"/>
      <c r="AP188" s="86" t="s">
        <v>64</v>
      </c>
      <c r="AQ188" s="86"/>
      <c r="AR188" s="86"/>
      <c r="AS188" s="87"/>
      <c r="AT188" s="83"/>
      <c r="AU188" s="88" t="s">
        <v>65</v>
      </c>
      <c r="AV188" s="83"/>
      <c r="AW188" s="83"/>
      <c r="AX188" s="83"/>
      <c r="AY188" s="83"/>
      <c r="AZ188" s="83"/>
    </row>
    <row r="189" spans="23:52" ht="34.5" thickTop="1" x14ac:dyDescent="0.5">
      <c r="W189" s="65"/>
      <c r="X189" s="65"/>
      <c r="Y189" s="65"/>
      <c r="Z189" s="65"/>
      <c r="AA189" s="65"/>
      <c r="AB189" s="65"/>
      <c r="AC189" s="65"/>
      <c r="AD189" s="65"/>
      <c r="AE189" s="65"/>
      <c r="AF189" s="65"/>
      <c r="AG189" s="65"/>
      <c r="AH189" s="65"/>
      <c r="AI189" s="65"/>
      <c r="AJ189" s="65"/>
      <c r="AK189" s="65"/>
      <c r="AL189" s="65"/>
      <c r="AM189" s="65"/>
      <c r="AN189" s="65"/>
      <c r="AO189" s="65"/>
      <c r="AP189" s="65"/>
      <c r="AQ189" s="65"/>
      <c r="AR189" s="65"/>
      <c r="AS189" s="65"/>
      <c r="AT189" s="65"/>
      <c r="AU189" s="65"/>
      <c r="AV189" s="65"/>
      <c r="AW189" s="65"/>
      <c r="AX189" s="65"/>
      <c r="AY189" s="65"/>
      <c r="AZ189" s="65"/>
    </row>
    <row r="190" spans="23:52" ht="33.75" x14ac:dyDescent="0.5">
      <c r="W190" s="65"/>
      <c r="X190" s="65"/>
      <c r="Y190" s="65"/>
      <c r="Z190" s="65"/>
      <c r="AA190" s="65"/>
      <c r="AB190" s="65"/>
      <c r="AC190" s="65"/>
      <c r="AD190" s="65"/>
      <c r="AE190" s="65"/>
      <c r="AF190" s="65"/>
      <c r="AG190" s="65"/>
      <c r="AH190" s="65"/>
      <c r="AI190" s="65"/>
      <c r="AJ190" s="65"/>
      <c r="AK190" s="65"/>
      <c r="AL190" s="65"/>
      <c r="AM190" s="65"/>
      <c r="AN190" s="65"/>
      <c r="AO190" s="65"/>
      <c r="AP190" s="65"/>
      <c r="AQ190" s="65"/>
      <c r="AR190" s="65"/>
      <c r="AS190" s="65"/>
      <c r="AT190" s="65"/>
      <c r="AU190" s="65"/>
      <c r="AV190" s="65"/>
      <c r="AW190" s="65"/>
      <c r="AX190" s="65"/>
      <c r="AY190" s="65"/>
      <c r="AZ190" s="65"/>
    </row>
    <row r="212" spans="23:68" s="89" customFormat="1" x14ac:dyDescent="0.25">
      <c r="W212"/>
      <c r="X212"/>
      <c r="Y212"/>
      <c r="Z212"/>
      <c r="AA212"/>
      <c r="AB212"/>
      <c r="AC212"/>
      <c r="AD212"/>
    </row>
    <row r="213" spans="23:68" s="89" customFormat="1" x14ac:dyDescent="0.25">
      <c r="X213"/>
      <c r="Y213"/>
      <c r="Z213"/>
      <c r="AA213"/>
      <c r="AB213"/>
      <c r="AC213"/>
      <c r="AD213"/>
    </row>
    <row r="214" spans="23:68" s="89" customFormat="1" x14ac:dyDescent="0.25">
      <c r="X214"/>
      <c r="Y214"/>
      <c r="Z214"/>
      <c r="AA214"/>
      <c r="AB214"/>
      <c r="AC214"/>
      <c r="AD214"/>
    </row>
    <row r="215" spans="23:68" s="89" customFormat="1" x14ac:dyDescent="0.25">
      <c r="X215"/>
      <c r="Y215"/>
      <c r="Z215"/>
      <c r="AA215"/>
      <c r="AB215"/>
      <c r="AC215"/>
      <c r="AD215"/>
    </row>
    <row r="216" spans="23:68" s="89" customFormat="1" x14ac:dyDescent="0.25">
      <c r="X216"/>
      <c r="Y216"/>
      <c r="Z216"/>
      <c r="AA216"/>
      <c r="AB216"/>
      <c r="AC216"/>
      <c r="AD216"/>
      <c r="BH216"/>
      <c r="BI216"/>
      <c r="BJ216"/>
      <c r="BK216"/>
      <c r="BL216"/>
      <c r="BM216"/>
      <c r="BN216"/>
      <c r="BO216"/>
      <c r="BP216"/>
    </row>
    <row r="217" spans="23:68" s="89" customFormat="1" x14ac:dyDescent="0.25">
      <c r="X217"/>
      <c r="Y217"/>
      <c r="Z217"/>
      <c r="AA217"/>
      <c r="AB217"/>
      <c r="AC217"/>
      <c r="AD217"/>
      <c r="BH217"/>
      <c r="BI217"/>
      <c r="BJ217"/>
      <c r="BK217"/>
      <c r="BL217"/>
      <c r="BM217"/>
      <c r="BN217"/>
      <c r="BO217"/>
      <c r="BP217"/>
    </row>
    <row r="218" spans="23:68" ht="15.75" thickBot="1" x14ac:dyDescent="0.3"/>
    <row r="219" spans="23:68" ht="34.5" thickBot="1" x14ac:dyDescent="0.55000000000000004">
      <c r="AH219" s="90"/>
      <c r="AI219" s="91"/>
      <c r="AJ219" s="91"/>
      <c r="AK219" s="91"/>
      <c r="AL219" s="91"/>
      <c r="AM219" s="91"/>
      <c r="AN219" s="91"/>
      <c r="AO219" s="92"/>
    </row>
    <row r="226" spans="14:89" x14ac:dyDescent="0.25">
      <c r="N226" t="s">
        <v>66</v>
      </c>
      <c r="CJ226" t="s">
        <v>66</v>
      </c>
      <c r="CK226" s="93">
        <f>COUNTIFS(U1:U35,#REF!)</f>
        <v>0</v>
      </c>
    </row>
  </sheetData>
  <mergeCells count="2">
    <mergeCell ref="AL34:BO50"/>
    <mergeCell ref="T110:BN110"/>
  </mergeCells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02F59C-2D3B-4E76-AA3B-FF4953B8CD3F}">
  <sheetPr>
    <tabColor rgb="FFFFFF00"/>
  </sheetPr>
  <dimension ref="A1:CQ226"/>
  <sheetViews>
    <sheetView showGridLines="0" topLeftCell="A32" zoomScale="25" zoomScaleNormal="25" workbookViewId="0">
      <selection activeCell="BA62" sqref="BA62"/>
    </sheetView>
  </sheetViews>
  <sheetFormatPr defaultRowHeight="15" x14ac:dyDescent="0.25"/>
  <cols>
    <col min="13" max="13" width="9.140625" customWidth="1"/>
    <col min="23" max="23" width="12.85546875" customWidth="1"/>
    <col min="27" max="27" width="12.140625" bestFit="1" customWidth="1"/>
    <col min="28" max="30" width="10.85546875" bestFit="1" customWidth="1"/>
    <col min="31" max="31" width="11.140625" bestFit="1" customWidth="1"/>
    <col min="35" max="35" width="11.85546875" bestFit="1" customWidth="1"/>
    <col min="36" max="36" width="11.5703125" customWidth="1"/>
    <col min="37" max="37" width="21.28515625" bestFit="1" customWidth="1"/>
    <col min="38" max="38" width="23.140625" customWidth="1"/>
    <col min="39" max="40" width="19" bestFit="1" customWidth="1"/>
    <col min="41" max="41" width="18" bestFit="1" customWidth="1"/>
    <col min="42" max="42" width="6" customWidth="1"/>
    <col min="43" max="43" width="15" bestFit="1" customWidth="1"/>
    <col min="95" max="95" width="60.5703125" bestFit="1" customWidth="1"/>
  </cols>
  <sheetData>
    <row r="1" spans="1:1" x14ac:dyDescent="0.25">
      <c r="A1" s="58"/>
    </row>
    <row r="19" spans="20:66" x14ac:dyDescent="0.25">
      <c r="T19" s="59"/>
      <c r="U19" s="59"/>
      <c r="V19" s="59"/>
      <c r="W19" s="59"/>
      <c r="X19" s="59"/>
      <c r="Y19" s="59"/>
      <c r="Z19" s="59"/>
      <c r="AA19" s="59"/>
      <c r="AB19" s="59"/>
      <c r="AC19" s="59"/>
      <c r="AD19" s="59"/>
      <c r="AE19" s="59"/>
      <c r="AF19" s="59"/>
      <c r="AG19" s="59"/>
      <c r="AH19" s="59"/>
      <c r="AI19" s="59"/>
      <c r="AJ19" s="59"/>
      <c r="AK19" s="59"/>
      <c r="AL19" s="59"/>
      <c r="AM19" s="59"/>
      <c r="AN19" s="59"/>
      <c r="AO19" s="59"/>
      <c r="AP19" s="59"/>
      <c r="AQ19" s="59"/>
      <c r="AR19" s="59"/>
      <c r="AS19" s="59"/>
      <c r="AT19" s="59"/>
      <c r="AU19" s="59"/>
      <c r="AV19" s="59"/>
      <c r="AW19" s="59"/>
      <c r="AX19" s="59"/>
      <c r="AY19" s="59"/>
      <c r="AZ19" s="59"/>
      <c r="BA19" s="59"/>
      <c r="BB19" s="59"/>
      <c r="BC19" s="59"/>
      <c r="BD19" s="59"/>
      <c r="BE19" s="59"/>
      <c r="BF19" s="59"/>
      <c r="BG19" s="59"/>
      <c r="BH19" s="59"/>
      <c r="BI19" s="59"/>
      <c r="BJ19" s="59"/>
      <c r="BK19" s="59"/>
      <c r="BL19" s="59"/>
      <c r="BM19" s="59"/>
      <c r="BN19" s="59"/>
    </row>
    <row r="20" spans="20:66" x14ac:dyDescent="0.25">
      <c r="T20" s="59"/>
      <c r="U20" s="59"/>
      <c r="V20" s="59"/>
      <c r="W20" s="59"/>
      <c r="X20" s="59"/>
      <c r="Y20" s="59"/>
      <c r="Z20" s="59"/>
      <c r="AA20" s="59"/>
      <c r="AB20" s="59"/>
      <c r="AC20" s="59"/>
      <c r="AD20" s="59"/>
      <c r="AE20" s="59"/>
      <c r="AF20" s="59"/>
      <c r="AG20" s="59"/>
      <c r="AH20" s="59"/>
      <c r="AI20" s="59"/>
      <c r="AJ20" s="59"/>
      <c r="AK20" s="59"/>
      <c r="AL20" s="59"/>
      <c r="AM20" s="59"/>
      <c r="AN20" s="59"/>
      <c r="AO20" s="59"/>
      <c r="AP20" s="59"/>
      <c r="AQ20" s="59"/>
      <c r="AR20" s="59"/>
      <c r="AS20" s="59"/>
      <c r="AT20" s="59"/>
      <c r="AU20" s="59"/>
      <c r="AV20" s="59"/>
      <c r="AW20" s="59"/>
      <c r="AX20" s="59"/>
      <c r="AY20" s="59"/>
      <c r="AZ20" s="59"/>
      <c r="BA20" s="59"/>
      <c r="BB20" s="59"/>
      <c r="BC20" s="59"/>
      <c r="BD20" s="59"/>
      <c r="BE20" s="59"/>
      <c r="BF20" s="59"/>
      <c r="BG20" s="59"/>
      <c r="BH20" s="59"/>
      <c r="BI20" s="59"/>
      <c r="BJ20" s="59"/>
      <c r="BK20" s="59"/>
      <c r="BL20" s="59"/>
      <c r="BM20" s="59"/>
      <c r="BN20" s="59"/>
    </row>
    <row r="21" spans="20:66" x14ac:dyDescent="0.25">
      <c r="T21" s="59"/>
      <c r="U21" s="59"/>
      <c r="V21" s="59"/>
      <c r="W21" s="59"/>
      <c r="X21" s="59"/>
      <c r="Y21" s="59"/>
      <c r="Z21" s="59"/>
      <c r="AA21" s="59"/>
      <c r="AB21" s="59"/>
      <c r="AC21" s="59"/>
      <c r="AD21" s="59"/>
      <c r="AE21" s="59"/>
      <c r="AF21" s="59"/>
      <c r="AG21" s="59"/>
      <c r="AH21" s="59"/>
      <c r="AI21" s="59"/>
      <c r="AJ21" s="59"/>
      <c r="AK21" s="59"/>
      <c r="AL21" s="59"/>
      <c r="AM21" s="59"/>
      <c r="AN21" s="59"/>
      <c r="AO21" s="59"/>
      <c r="AP21" s="59"/>
      <c r="AQ21" s="59"/>
      <c r="AR21" s="59"/>
      <c r="AS21" s="59"/>
      <c r="AT21" s="59"/>
      <c r="AU21" s="59"/>
      <c r="AV21" s="59"/>
      <c r="AW21" s="59"/>
      <c r="AX21" s="59"/>
      <c r="AY21" s="59"/>
      <c r="AZ21" s="59"/>
      <c r="BA21" s="59"/>
      <c r="BB21" s="59"/>
      <c r="BC21" s="59"/>
      <c r="BD21" s="59"/>
      <c r="BE21" s="59"/>
      <c r="BF21" s="59"/>
      <c r="BG21" s="59"/>
      <c r="BH21" s="59"/>
      <c r="BI21" s="59"/>
      <c r="BJ21" s="59"/>
      <c r="BK21" s="59"/>
      <c r="BL21" s="59"/>
      <c r="BM21" s="59"/>
      <c r="BN21" s="59"/>
    </row>
    <row r="22" spans="20:66" x14ac:dyDescent="0.25">
      <c r="T22" s="59"/>
      <c r="U22" s="59"/>
      <c r="V22" s="59"/>
      <c r="W22" s="59"/>
      <c r="X22" s="59"/>
      <c r="Y22" s="59"/>
      <c r="Z22" s="59"/>
      <c r="AA22" s="59"/>
      <c r="AB22" s="59"/>
      <c r="AC22" s="59"/>
      <c r="AD22" s="59"/>
      <c r="AE22" s="59"/>
      <c r="AF22" s="59"/>
      <c r="AG22" s="59"/>
      <c r="AH22" s="59"/>
      <c r="AI22" s="59"/>
      <c r="AJ22" s="59"/>
      <c r="AK22" s="59"/>
      <c r="AL22" s="59"/>
      <c r="AM22" s="59"/>
      <c r="AN22" s="59"/>
      <c r="AO22" s="59"/>
      <c r="AP22" s="59"/>
      <c r="AQ22" s="59"/>
      <c r="AR22" s="59"/>
      <c r="AS22" s="59"/>
      <c r="AT22" s="59"/>
      <c r="AU22" s="59"/>
      <c r="AV22" s="59"/>
      <c r="AW22" s="59"/>
      <c r="AX22" s="59"/>
      <c r="AY22" s="59"/>
      <c r="AZ22" s="59"/>
      <c r="BA22" s="59"/>
      <c r="BB22" s="59"/>
      <c r="BC22" s="59"/>
      <c r="BD22" s="59"/>
      <c r="BE22" s="59"/>
      <c r="BF22" s="59"/>
      <c r="BG22" s="59"/>
      <c r="BH22" s="59"/>
      <c r="BI22" s="59"/>
      <c r="BJ22" s="59"/>
      <c r="BK22" s="59"/>
      <c r="BL22" s="59"/>
      <c r="BM22" s="59"/>
      <c r="BN22" s="59"/>
    </row>
    <row r="23" spans="20:66" x14ac:dyDescent="0.25">
      <c r="T23" s="59"/>
      <c r="U23" s="59"/>
      <c r="V23" s="59"/>
      <c r="W23" s="59"/>
      <c r="X23" s="59"/>
      <c r="Y23" s="59"/>
      <c r="Z23" s="59"/>
      <c r="AA23" s="59"/>
      <c r="AB23" s="59"/>
      <c r="AC23" s="59"/>
      <c r="AD23" s="59"/>
      <c r="AE23" s="59"/>
      <c r="AF23" s="59"/>
      <c r="AG23" s="59"/>
      <c r="AH23" s="59"/>
      <c r="AI23" s="59"/>
      <c r="AJ23" s="59"/>
      <c r="AK23" s="59"/>
      <c r="AL23" s="59"/>
      <c r="AM23" s="59"/>
      <c r="AN23" s="59"/>
      <c r="AO23" s="59"/>
      <c r="AP23" s="59"/>
      <c r="AQ23" s="59"/>
      <c r="AR23" s="59"/>
      <c r="AS23" s="59"/>
      <c r="AT23" s="59"/>
      <c r="AU23" s="59"/>
      <c r="AV23" s="59"/>
      <c r="AW23" s="59"/>
      <c r="AX23" s="59"/>
      <c r="AY23" s="59"/>
      <c r="AZ23" s="59"/>
      <c r="BA23" s="59"/>
      <c r="BB23" s="59"/>
      <c r="BC23" s="59"/>
      <c r="BD23" s="59"/>
      <c r="BE23" s="59"/>
      <c r="BF23" s="59"/>
      <c r="BG23" s="59"/>
      <c r="BH23" s="59"/>
      <c r="BI23" s="59"/>
      <c r="BJ23" s="59"/>
      <c r="BK23" s="59"/>
      <c r="BL23" s="59"/>
      <c r="BM23" s="59"/>
      <c r="BN23" s="59"/>
    </row>
    <row r="24" spans="20:66" x14ac:dyDescent="0.25">
      <c r="T24" s="59"/>
      <c r="U24" s="59"/>
      <c r="V24" s="59"/>
      <c r="W24" s="59"/>
      <c r="X24" s="59"/>
      <c r="Y24" s="59"/>
      <c r="Z24" s="59"/>
      <c r="AA24" s="59"/>
      <c r="AB24" s="59"/>
      <c r="AC24" s="59"/>
      <c r="AD24" s="59"/>
      <c r="AE24" s="59"/>
      <c r="AF24" s="59"/>
      <c r="AG24" s="59"/>
      <c r="AH24" s="59"/>
      <c r="AI24" s="59"/>
      <c r="AJ24" s="59"/>
      <c r="AK24" s="59"/>
      <c r="AL24" s="59"/>
      <c r="AM24" s="59"/>
      <c r="AN24" s="59"/>
      <c r="AO24" s="59"/>
      <c r="AP24" s="59"/>
      <c r="AQ24" s="59"/>
      <c r="AR24" s="59"/>
      <c r="AS24" s="59"/>
      <c r="AT24" s="59"/>
      <c r="AU24" s="59"/>
      <c r="AV24" s="59"/>
      <c r="AW24" s="59"/>
      <c r="AX24" s="59"/>
      <c r="AY24" s="59"/>
      <c r="AZ24" s="59"/>
      <c r="BA24" s="59"/>
      <c r="BB24" s="59"/>
      <c r="BC24" s="59"/>
      <c r="BD24" s="59"/>
      <c r="BE24" s="59"/>
      <c r="BF24" s="59"/>
      <c r="BG24" s="59"/>
      <c r="BH24" s="59"/>
      <c r="BI24" s="59"/>
      <c r="BJ24" s="59"/>
      <c r="BK24" s="59"/>
      <c r="BL24" s="59"/>
      <c r="BM24" s="59"/>
      <c r="BN24" s="59"/>
    </row>
    <row r="25" spans="20:66" x14ac:dyDescent="0.25">
      <c r="T25" s="59"/>
      <c r="U25" s="59"/>
      <c r="V25" s="59"/>
      <c r="W25" s="59"/>
      <c r="X25" s="59"/>
      <c r="Y25" s="59"/>
      <c r="Z25" s="59"/>
      <c r="AA25" s="59"/>
      <c r="AB25" s="59"/>
      <c r="AC25" s="59"/>
      <c r="AD25" s="59"/>
      <c r="AE25" s="59"/>
      <c r="AF25" s="59"/>
      <c r="AG25" s="59"/>
      <c r="AH25" s="59"/>
      <c r="AI25" s="59"/>
      <c r="AJ25" s="59"/>
      <c r="AK25" s="59"/>
      <c r="AL25" s="59"/>
      <c r="AM25" s="59"/>
      <c r="AN25" s="59"/>
      <c r="AO25" s="59"/>
      <c r="AP25" s="59"/>
      <c r="AQ25" s="59"/>
      <c r="AR25" s="59"/>
      <c r="AS25" s="59"/>
      <c r="AT25" s="59"/>
      <c r="AU25" s="59"/>
      <c r="AV25" s="59"/>
      <c r="AW25" s="59"/>
      <c r="AX25" s="59"/>
      <c r="AY25" s="59"/>
      <c r="AZ25" s="59"/>
      <c r="BA25" s="59"/>
      <c r="BB25" s="59"/>
      <c r="BC25" s="59"/>
      <c r="BD25" s="59"/>
      <c r="BE25" s="59"/>
      <c r="BF25" s="59"/>
      <c r="BG25" s="59"/>
      <c r="BH25" s="59"/>
      <c r="BI25" s="59"/>
      <c r="BJ25" s="59"/>
      <c r="BK25" s="59"/>
      <c r="BL25" s="59"/>
      <c r="BM25" s="59"/>
      <c r="BN25" s="59"/>
    </row>
    <row r="26" spans="20:66" x14ac:dyDescent="0.25">
      <c r="T26" s="59"/>
      <c r="U26" s="59"/>
      <c r="V26" s="59"/>
      <c r="W26" s="59"/>
      <c r="X26" s="59"/>
      <c r="Y26" s="59"/>
      <c r="Z26" s="59"/>
      <c r="AA26" s="59"/>
      <c r="AB26" s="59"/>
      <c r="AC26" s="59"/>
      <c r="AD26" s="59"/>
      <c r="AE26" s="59"/>
      <c r="AF26" s="59"/>
      <c r="AG26" s="59"/>
      <c r="AH26" s="59"/>
      <c r="AI26" s="59"/>
      <c r="AJ26" s="59"/>
      <c r="AK26" s="59"/>
      <c r="AL26" s="59"/>
      <c r="AM26" s="59"/>
      <c r="AN26" s="59"/>
      <c r="AO26" s="59"/>
      <c r="AP26" s="59"/>
      <c r="AQ26" s="59"/>
      <c r="AR26" s="59"/>
      <c r="AS26" s="59"/>
      <c r="AT26" s="59"/>
      <c r="AU26" s="59"/>
      <c r="AV26" s="59"/>
      <c r="AW26" s="59"/>
      <c r="AX26" s="59"/>
      <c r="AY26" s="59"/>
      <c r="AZ26" s="59"/>
      <c r="BA26" s="59"/>
      <c r="BB26" s="59"/>
      <c r="BC26" s="59"/>
      <c r="BD26" s="59"/>
      <c r="BE26" s="59"/>
      <c r="BF26" s="59"/>
      <c r="BG26" s="59"/>
      <c r="BH26" s="59"/>
      <c r="BI26" s="59"/>
      <c r="BJ26" s="59"/>
      <c r="BK26" s="59"/>
      <c r="BL26" s="59"/>
      <c r="BM26" s="59"/>
      <c r="BN26" s="59"/>
    </row>
    <row r="27" spans="20:66" x14ac:dyDescent="0.25">
      <c r="T27" s="59"/>
      <c r="U27" s="59"/>
      <c r="V27" s="59"/>
      <c r="W27" s="59"/>
      <c r="X27" s="59"/>
      <c r="Y27" s="59"/>
      <c r="Z27" s="59"/>
      <c r="AA27" s="59"/>
      <c r="AB27" s="59"/>
      <c r="AC27" s="59"/>
      <c r="AD27" s="59"/>
      <c r="AE27" s="59"/>
      <c r="AF27" s="59"/>
      <c r="AG27" s="59"/>
      <c r="AH27" s="59"/>
      <c r="AI27" s="59"/>
      <c r="AJ27" s="59"/>
      <c r="AK27" s="59"/>
      <c r="AL27" s="59"/>
      <c r="AM27" s="59"/>
      <c r="AN27" s="59"/>
      <c r="AO27" s="59"/>
      <c r="AP27" s="59"/>
      <c r="AQ27" s="59"/>
      <c r="AR27" s="59"/>
      <c r="AS27" s="59"/>
      <c r="AT27" s="59"/>
      <c r="AU27" s="59"/>
      <c r="AV27" s="59"/>
      <c r="AW27" s="59"/>
      <c r="AX27" s="59"/>
      <c r="AY27" s="59"/>
      <c r="AZ27" s="59"/>
      <c r="BA27" s="59"/>
      <c r="BB27" s="59"/>
      <c r="BC27" s="59"/>
      <c r="BD27" s="59"/>
      <c r="BE27" s="59"/>
      <c r="BF27" s="59"/>
      <c r="BG27" s="59"/>
      <c r="BH27" s="59"/>
      <c r="BI27" s="59"/>
      <c r="BJ27" s="59"/>
      <c r="BK27" s="59"/>
      <c r="BL27" s="59"/>
      <c r="BM27" s="59"/>
      <c r="BN27" s="59"/>
    </row>
    <row r="28" spans="20:66" x14ac:dyDescent="0.25">
      <c r="T28" s="59"/>
      <c r="U28" s="59"/>
      <c r="V28" s="59"/>
      <c r="W28" s="59"/>
      <c r="X28" s="59"/>
      <c r="Y28" s="59"/>
      <c r="Z28" s="59"/>
      <c r="AA28" s="59"/>
      <c r="AB28" s="59"/>
      <c r="AC28" s="59"/>
      <c r="AD28" s="59"/>
      <c r="AE28" s="59"/>
      <c r="AF28" s="59"/>
      <c r="AG28" s="59"/>
      <c r="AH28" s="59"/>
      <c r="AI28" s="59"/>
      <c r="AJ28" s="59"/>
      <c r="AK28" s="59"/>
      <c r="AL28" s="59"/>
      <c r="AM28" s="59"/>
      <c r="AN28" s="59"/>
      <c r="AO28" s="59"/>
      <c r="AP28" s="59"/>
      <c r="AQ28" s="59"/>
      <c r="AR28" s="59"/>
      <c r="AS28" s="59"/>
      <c r="AT28" s="59"/>
      <c r="AU28" s="59"/>
      <c r="AV28" s="59"/>
      <c r="AW28" s="59"/>
      <c r="AX28" s="59"/>
      <c r="AY28" s="59"/>
      <c r="AZ28" s="59"/>
      <c r="BA28" s="59"/>
      <c r="BB28" s="59"/>
      <c r="BC28" s="59"/>
      <c r="BD28" s="59"/>
      <c r="BE28" s="59"/>
      <c r="BF28" s="59"/>
      <c r="BG28" s="59"/>
      <c r="BH28" s="59"/>
      <c r="BI28" s="59"/>
      <c r="BJ28" s="59"/>
      <c r="BK28" s="59"/>
      <c r="BL28" s="59"/>
      <c r="BM28" s="59"/>
      <c r="BN28" s="59"/>
    </row>
    <row r="29" spans="20:66" x14ac:dyDescent="0.25">
      <c r="T29" s="59"/>
      <c r="U29" s="59"/>
      <c r="V29" s="59"/>
      <c r="W29" s="59"/>
      <c r="X29" s="59"/>
      <c r="Y29" s="59"/>
      <c r="Z29" s="59"/>
      <c r="AA29" s="59"/>
      <c r="AB29" s="59"/>
      <c r="AC29" s="59"/>
      <c r="AD29" s="59"/>
      <c r="AE29" s="59"/>
      <c r="AF29" s="59"/>
      <c r="AG29" s="59"/>
      <c r="AH29" s="59"/>
      <c r="AI29" s="59"/>
      <c r="AJ29" s="59"/>
      <c r="AK29" s="59"/>
      <c r="AL29" s="59"/>
      <c r="AM29" s="59"/>
      <c r="AN29" s="59"/>
      <c r="AO29" s="59"/>
      <c r="AP29" s="59"/>
      <c r="AQ29" s="59"/>
      <c r="AR29" s="59"/>
      <c r="AS29" s="59"/>
      <c r="AT29" s="59"/>
      <c r="AU29" s="59"/>
      <c r="AV29" s="59"/>
      <c r="AW29" s="59"/>
      <c r="AX29" s="59"/>
      <c r="AY29" s="59"/>
      <c r="AZ29" s="59"/>
      <c r="BA29" s="59"/>
      <c r="BB29" s="59"/>
      <c r="BC29" s="59"/>
      <c r="BD29" s="59"/>
      <c r="BE29" s="59"/>
      <c r="BF29" s="59"/>
      <c r="BG29" s="59"/>
      <c r="BH29" s="59"/>
      <c r="BI29" s="59"/>
      <c r="BJ29" s="59"/>
      <c r="BK29" s="59"/>
      <c r="BL29" s="59"/>
      <c r="BM29" s="59"/>
      <c r="BN29" s="59"/>
    </row>
    <row r="30" spans="20:66" x14ac:dyDescent="0.25">
      <c r="T30" s="59"/>
      <c r="U30" s="59"/>
      <c r="V30" s="59"/>
      <c r="W30" s="59"/>
      <c r="X30" s="59"/>
      <c r="Y30" s="59"/>
      <c r="Z30" s="59"/>
      <c r="AA30" s="59"/>
      <c r="AB30" s="59"/>
      <c r="AC30" s="59"/>
      <c r="AD30" s="59"/>
      <c r="AE30" s="59"/>
      <c r="AF30" s="59"/>
      <c r="AG30" s="59"/>
      <c r="AH30" s="59"/>
      <c r="AI30" s="59"/>
      <c r="AJ30" s="59"/>
      <c r="AK30" s="59"/>
      <c r="AL30" s="59"/>
      <c r="AM30" s="59"/>
      <c r="AN30" s="59"/>
      <c r="AO30" s="59"/>
      <c r="AP30" s="59"/>
      <c r="AQ30" s="59"/>
      <c r="AR30" s="59"/>
      <c r="AS30" s="59"/>
      <c r="AT30" s="59"/>
      <c r="AU30" s="59"/>
      <c r="AV30" s="59"/>
      <c r="AW30" s="59"/>
      <c r="AX30" s="59"/>
      <c r="AY30" s="59"/>
      <c r="AZ30" s="59"/>
      <c r="BA30" s="59"/>
      <c r="BB30" s="59"/>
      <c r="BC30" s="59"/>
      <c r="BD30" s="59"/>
      <c r="BE30" s="59"/>
      <c r="BF30" s="59"/>
      <c r="BG30" s="59"/>
      <c r="BH30" s="59"/>
      <c r="BI30" s="59"/>
      <c r="BJ30" s="59"/>
      <c r="BK30" s="59"/>
      <c r="BL30" s="59"/>
      <c r="BM30" s="59"/>
      <c r="BN30" s="59"/>
    </row>
    <row r="31" spans="20:66" ht="29.25" customHeight="1" x14ac:dyDescent="0.25">
      <c r="T31" s="59"/>
      <c r="U31" s="59"/>
      <c r="V31" s="59"/>
      <c r="W31" s="59"/>
      <c r="X31" s="59"/>
      <c r="Y31" s="59"/>
      <c r="Z31" s="59"/>
      <c r="AA31" s="59"/>
      <c r="AB31" s="59"/>
      <c r="AC31" s="59"/>
      <c r="AD31" s="59"/>
      <c r="AE31" s="59"/>
      <c r="AF31" s="59"/>
      <c r="AG31" s="59"/>
      <c r="AH31" s="59"/>
      <c r="AI31" s="59"/>
      <c r="AJ31" s="59"/>
      <c r="AK31" s="59"/>
      <c r="AL31" s="59"/>
      <c r="AM31" s="59"/>
      <c r="AN31" s="59"/>
      <c r="AO31" s="59"/>
      <c r="AP31" s="59"/>
      <c r="AQ31" s="59"/>
      <c r="AR31" s="59"/>
      <c r="AS31" s="59"/>
      <c r="AT31" s="59"/>
      <c r="AU31" s="59"/>
      <c r="AV31" s="59"/>
      <c r="AW31" s="59"/>
      <c r="AX31" s="59"/>
      <c r="AY31" s="59"/>
      <c r="AZ31" s="59"/>
      <c r="BA31" s="59"/>
      <c r="BB31" s="59"/>
      <c r="BC31" s="59"/>
      <c r="BD31" s="59"/>
      <c r="BE31" s="59"/>
      <c r="BF31" s="59"/>
      <c r="BG31" s="59"/>
      <c r="BH31" s="59"/>
      <c r="BI31" s="59"/>
      <c r="BJ31" s="59"/>
      <c r="BK31" s="59"/>
      <c r="BL31" s="59"/>
      <c r="BM31" s="59"/>
      <c r="BN31" s="59"/>
    </row>
    <row r="32" spans="20:66" ht="153" x14ac:dyDescent="2.2000000000000002">
      <c r="T32" s="59"/>
      <c r="U32" s="60"/>
      <c r="V32" s="59"/>
      <c r="W32" s="59"/>
      <c r="X32" s="59"/>
      <c r="Y32" s="59"/>
      <c r="Z32" s="59"/>
      <c r="AA32" s="59"/>
      <c r="AB32" s="59"/>
      <c r="AC32" s="59"/>
      <c r="AD32" s="59"/>
      <c r="AE32" s="59"/>
      <c r="AF32" s="59"/>
      <c r="AG32" s="59"/>
      <c r="AH32" s="59"/>
      <c r="AI32" s="59"/>
      <c r="AJ32" s="59"/>
      <c r="AK32" s="59"/>
      <c r="AL32" s="59" t="s">
        <v>49</v>
      </c>
      <c r="AM32" s="59"/>
      <c r="AN32" s="59"/>
      <c r="AO32" s="59"/>
      <c r="AP32" s="59"/>
      <c r="AQ32" s="59"/>
      <c r="AR32" s="59"/>
      <c r="AS32" s="59"/>
      <c r="AT32" s="59"/>
      <c r="AU32" s="59"/>
      <c r="AV32" s="59"/>
      <c r="AW32" s="59"/>
      <c r="AX32" s="59"/>
      <c r="AY32" s="59"/>
      <c r="AZ32" s="59"/>
      <c r="BA32" s="59"/>
      <c r="BB32" s="59"/>
      <c r="BC32" s="59"/>
      <c r="BD32" s="59"/>
      <c r="BE32" s="59"/>
      <c r="BF32" s="59"/>
      <c r="BG32" s="59"/>
      <c r="BH32" s="59"/>
      <c r="BI32" s="59"/>
      <c r="BJ32" s="59"/>
      <c r="BK32" s="59"/>
      <c r="BL32" s="59"/>
      <c r="BM32" s="59"/>
      <c r="BN32" s="59"/>
    </row>
    <row r="33" spans="1:94" ht="153.75" thickBot="1" x14ac:dyDescent="2.25">
      <c r="T33" s="59"/>
      <c r="U33" s="60"/>
      <c r="V33" s="59"/>
      <c r="W33" s="59"/>
      <c r="X33" s="59"/>
      <c r="Y33" s="59"/>
      <c r="Z33" s="59"/>
      <c r="AA33" s="59"/>
      <c r="AB33" s="59"/>
      <c r="AC33" s="59"/>
      <c r="AD33" s="59"/>
      <c r="AE33" s="59"/>
      <c r="AF33" s="59"/>
      <c r="AG33" s="59"/>
      <c r="AH33" s="59"/>
      <c r="AI33" s="59"/>
      <c r="AJ33" s="59"/>
      <c r="AK33" s="59"/>
      <c r="AL33" s="59"/>
      <c r="AM33" s="59"/>
      <c r="AN33" s="59"/>
      <c r="AO33" s="59"/>
      <c r="AP33" s="59"/>
      <c r="AQ33" s="59"/>
      <c r="AR33" s="59"/>
      <c r="AS33" s="59"/>
      <c r="AT33" s="59"/>
      <c r="AU33" s="59"/>
      <c r="AV33" s="59"/>
      <c r="AW33" s="59"/>
      <c r="AX33" s="59"/>
      <c r="AY33" s="59"/>
      <c r="AZ33" s="59"/>
      <c r="BA33" s="59"/>
      <c r="BB33" s="59"/>
      <c r="BC33" s="59"/>
      <c r="BD33" s="59"/>
      <c r="BE33" s="59"/>
      <c r="BF33" s="59"/>
      <c r="BG33" s="59"/>
      <c r="BH33" s="59"/>
      <c r="BI33" s="59"/>
      <c r="BJ33" s="59"/>
      <c r="BK33" s="59"/>
      <c r="BL33" s="59"/>
      <c r="BM33" s="59"/>
      <c r="BN33" s="59"/>
    </row>
    <row r="34" spans="1:94" ht="159.75" customHeight="1" x14ac:dyDescent="0.25">
      <c r="S34" s="105" t="s">
        <v>68</v>
      </c>
      <c r="T34" s="106"/>
      <c r="U34" s="106"/>
      <c r="V34" s="106"/>
      <c r="W34" s="106"/>
      <c r="X34" s="106"/>
      <c r="Y34" s="106"/>
      <c r="Z34" s="106"/>
      <c r="AA34" s="106"/>
      <c r="AB34" s="106"/>
      <c r="AC34" s="106"/>
      <c r="AD34" s="106"/>
      <c r="AE34" s="106"/>
      <c r="AF34" s="106"/>
      <c r="AG34" s="106"/>
      <c r="AH34" s="106"/>
      <c r="AI34" s="106"/>
      <c r="AJ34" s="106"/>
      <c r="AK34" s="106"/>
      <c r="AL34" s="164" t="s">
        <v>77</v>
      </c>
      <c r="AM34" s="164"/>
      <c r="AN34" s="164"/>
      <c r="AO34" s="164"/>
      <c r="AP34" s="164"/>
      <c r="AQ34" s="164"/>
      <c r="AR34" s="164"/>
      <c r="AS34" s="164"/>
      <c r="AT34" s="164"/>
      <c r="AU34" s="164"/>
      <c r="AV34" s="164"/>
      <c r="AW34" s="164"/>
      <c r="AX34" s="164"/>
      <c r="AY34" s="164"/>
      <c r="AZ34" s="164"/>
      <c r="BA34" s="164"/>
      <c r="BB34" s="164"/>
      <c r="BC34" s="164"/>
      <c r="BD34" s="164"/>
      <c r="BE34" s="164"/>
      <c r="BF34" s="164"/>
      <c r="BG34" s="164"/>
      <c r="BH34" s="164"/>
      <c r="BI34" s="164"/>
      <c r="BJ34" s="164"/>
      <c r="BK34" s="164"/>
      <c r="BL34" s="164"/>
      <c r="BM34" s="164"/>
      <c r="BN34" s="164"/>
      <c r="BO34" s="165"/>
    </row>
    <row r="35" spans="1:94" ht="298.5" customHeight="1" x14ac:dyDescent="0.25">
      <c r="S35" s="107"/>
      <c r="T35" s="108"/>
      <c r="U35" s="108"/>
      <c r="V35" s="108"/>
      <c r="W35" s="108"/>
      <c r="X35" s="108"/>
      <c r="Y35" s="108"/>
      <c r="Z35" s="108"/>
      <c r="AA35" s="108"/>
      <c r="AB35" s="108"/>
      <c r="AC35" s="108"/>
      <c r="AD35" s="108"/>
      <c r="AE35" s="108"/>
      <c r="AF35" s="108"/>
      <c r="AG35" s="108"/>
      <c r="AH35" s="108"/>
      <c r="AI35" s="108"/>
      <c r="AJ35" s="108"/>
      <c r="AK35" s="108"/>
      <c r="AL35" s="166"/>
      <c r="AM35" s="166"/>
      <c r="AN35" s="166"/>
      <c r="AO35" s="166"/>
      <c r="AP35" s="166"/>
      <c r="AQ35" s="166"/>
      <c r="AR35" s="166"/>
      <c r="AS35" s="166"/>
      <c r="AT35" s="166"/>
      <c r="AU35" s="166"/>
      <c r="AV35" s="166"/>
      <c r="AW35" s="166"/>
      <c r="AX35" s="166"/>
      <c r="AY35" s="166"/>
      <c r="AZ35" s="166"/>
      <c r="BA35" s="166"/>
      <c r="BB35" s="166"/>
      <c r="BC35" s="166"/>
      <c r="BD35" s="166"/>
      <c r="BE35" s="166"/>
      <c r="BF35" s="166"/>
      <c r="BG35" s="166"/>
      <c r="BH35" s="166"/>
      <c r="BI35" s="166"/>
      <c r="BJ35" s="166"/>
      <c r="BK35" s="166"/>
      <c r="BL35" s="166"/>
      <c r="BM35" s="166"/>
      <c r="BN35" s="166"/>
      <c r="BO35" s="167"/>
      <c r="BU35">
        <v>3</v>
      </c>
    </row>
    <row r="36" spans="1:94" ht="182.25" customHeight="1" x14ac:dyDescent="0.25">
      <c r="S36" s="107"/>
      <c r="T36" s="108"/>
      <c r="U36" s="108"/>
      <c r="V36" s="108"/>
      <c r="W36" s="108"/>
      <c r="X36" s="108"/>
      <c r="Y36" s="108"/>
      <c r="Z36" s="108"/>
      <c r="AA36" s="108"/>
      <c r="AB36" s="108"/>
      <c r="AC36" s="108"/>
      <c r="AD36" s="108"/>
      <c r="AE36" s="108"/>
      <c r="AF36" s="108"/>
      <c r="AG36" s="108"/>
      <c r="AH36" s="108"/>
      <c r="AI36" s="108"/>
      <c r="AJ36" s="108"/>
      <c r="AK36" s="108"/>
      <c r="AL36" s="166"/>
      <c r="AM36" s="166"/>
      <c r="AN36" s="166"/>
      <c r="AO36" s="166"/>
      <c r="AP36" s="166"/>
      <c r="AQ36" s="166"/>
      <c r="AR36" s="166"/>
      <c r="AS36" s="166"/>
      <c r="AT36" s="166"/>
      <c r="AU36" s="166"/>
      <c r="AV36" s="166"/>
      <c r="AW36" s="166"/>
      <c r="AX36" s="166"/>
      <c r="AY36" s="166"/>
      <c r="AZ36" s="166"/>
      <c r="BA36" s="166"/>
      <c r="BB36" s="166"/>
      <c r="BC36" s="166"/>
      <c r="BD36" s="166"/>
      <c r="BE36" s="166"/>
      <c r="BF36" s="166"/>
      <c r="BG36" s="166"/>
      <c r="BH36" s="166"/>
      <c r="BI36" s="166"/>
      <c r="BJ36" s="166"/>
      <c r="BK36" s="166"/>
      <c r="BL36" s="166"/>
      <c r="BM36" s="166"/>
      <c r="BN36" s="166"/>
      <c r="BO36" s="167"/>
    </row>
    <row r="37" spans="1:94" ht="69" customHeight="1" x14ac:dyDescent="0.25">
      <c r="A37" s="61"/>
      <c r="B37" s="61"/>
      <c r="C37" s="61"/>
      <c r="D37" s="61"/>
      <c r="E37" s="61"/>
      <c r="F37" s="61"/>
      <c r="G37" s="61"/>
      <c r="H37" s="61"/>
      <c r="I37" s="61"/>
      <c r="J37" s="61"/>
      <c r="K37" s="61"/>
      <c r="L37" s="61"/>
      <c r="M37" s="61"/>
      <c r="N37" s="61"/>
      <c r="O37" s="61"/>
      <c r="P37" s="61"/>
      <c r="Q37" s="61"/>
      <c r="R37" s="61"/>
      <c r="S37" s="107"/>
      <c r="T37" s="108"/>
      <c r="U37" s="108"/>
      <c r="V37" s="108"/>
      <c r="W37" s="108"/>
      <c r="X37" s="108"/>
      <c r="Y37" s="108"/>
      <c r="Z37" s="108"/>
      <c r="AA37" s="108"/>
      <c r="AB37" s="108"/>
      <c r="AC37" s="108"/>
      <c r="AD37" s="108"/>
      <c r="AE37" s="108"/>
      <c r="AF37" s="108"/>
      <c r="AG37" s="108"/>
      <c r="AH37" s="108"/>
      <c r="AI37" s="108"/>
      <c r="AJ37" s="108"/>
      <c r="AK37" s="108"/>
      <c r="AL37" s="166"/>
      <c r="AM37" s="166"/>
      <c r="AN37" s="166"/>
      <c r="AO37" s="166"/>
      <c r="AP37" s="166"/>
      <c r="AQ37" s="166"/>
      <c r="AR37" s="166"/>
      <c r="AS37" s="166"/>
      <c r="AT37" s="166"/>
      <c r="AU37" s="166"/>
      <c r="AV37" s="166"/>
      <c r="AW37" s="166"/>
      <c r="AX37" s="166"/>
      <c r="AY37" s="166"/>
      <c r="AZ37" s="166"/>
      <c r="BA37" s="166"/>
      <c r="BB37" s="166"/>
      <c r="BC37" s="166"/>
      <c r="BD37" s="166"/>
      <c r="BE37" s="166"/>
      <c r="BF37" s="166"/>
      <c r="BG37" s="166"/>
      <c r="BH37" s="166"/>
      <c r="BI37" s="166"/>
      <c r="BJ37" s="166"/>
      <c r="BK37" s="166"/>
      <c r="BL37" s="166"/>
      <c r="BM37" s="166"/>
      <c r="BN37" s="166"/>
      <c r="BO37" s="167"/>
      <c r="CE37" s="61"/>
      <c r="CF37" s="61"/>
      <c r="CG37" s="61"/>
      <c r="CH37" s="61"/>
      <c r="CI37" s="61"/>
      <c r="CJ37" s="61"/>
      <c r="CK37" s="61"/>
      <c r="CL37" s="61"/>
      <c r="CM37" s="61"/>
      <c r="CN37" s="61"/>
      <c r="CO37" s="61"/>
      <c r="CP37" s="61"/>
    </row>
    <row r="38" spans="1:94" ht="23.25" customHeight="1" x14ac:dyDescent="0.25">
      <c r="A38" s="62"/>
      <c r="B38" s="62"/>
      <c r="C38" s="62"/>
      <c r="D38" s="62"/>
      <c r="E38" s="62"/>
      <c r="F38" s="62"/>
      <c r="G38" s="62"/>
      <c r="H38" s="62"/>
      <c r="I38" s="62"/>
      <c r="J38" s="62"/>
      <c r="K38" s="62"/>
      <c r="L38" s="62"/>
      <c r="M38" s="62"/>
      <c r="N38" s="62"/>
      <c r="O38" s="62"/>
      <c r="P38" s="62"/>
      <c r="Q38" s="62"/>
      <c r="R38" s="62"/>
      <c r="S38" s="107"/>
      <c r="T38" s="108"/>
      <c r="U38" s="108"/>
      <c r="V38" s="108"/>
      <c r="W38" s="108"/>
      <c r="X38" s="108"/>
      <c r="Y38" s="108"/>
      <c r="Z38" s="108"/>
      <c r="AA38" s="108"/>
      <c r="AB38" s="108"/>
      <c r="AC38" s="108"/>
      <c r="AD38" s="108"/>
      <c r="AE38" s="108"/>
      <c r="AF38" s="108"/>
      <c r="AG38" s="108"/>
      <c r="AH38" s="108"/>
      <c r="AI38" s="108"/>
      <c r="AJ38" s="108"/>
      <c r="AK38" s="108"/>
      <c r="AL38" s="166"/>
      <c r="AM38" s="166"/>
      <c r="AN38" s="166"/>
      <c r="AO38" s="166"/>
      <c r="AP38" s="166"/>
      <c r="AQ38" s="166"/>
      <c r="AR38" s="166"/>
      <c r="AS38" s="166"/>
      <c r="AT38" s="166"/>
      <c r="AU38" s="166"/>
      <c r="AV38" s="166"/>
      <c r="AW38" s="166"/>
      <c r="AX38" s="166"/>
      <c r="AY38" s="166"/>
      <c r="AZ38" s="166"/>
      <c r="BA38" s="166"/>
      <c r="BB38" s="166"/>
      <c r="BC38" s="166"/>
      <c r="BD38" s="166"/>
      <c r="BE38" s="166"/>
      <c r="BF38" s="166"/>
      <c r="BG38" s="166"/>
      <c r="BH38" s="166"/>
      <c r="BI38" s="166"/>
      <c r="BJ38" s="166"/>
      <c r="BK38" s="166"/>
      <c r="BL38" s="166"/>
      <c r="BM38" s="166"/>
      <c r="BN38" s="166"/>
      <c r="BO38" s="167"/>
      <c r="CE38" s="62"/>
      <c r="CF38" s="62"/>
      <c r="CG38" s="62"/>
      <c r="CH38" s="62"/>
      <c r="CI38" s="62"/>
      <c r="CJ38" s="62"/>
      <c r="CK38" s="62"/>
      <c r="CL38" s="62"/>
      <c r="CM38" s="62"/>
      <c r="CN38" s="62"/>
      <c r="CO38" s="62"/>
    </row>
    <row r="39" spans="1:94" ht="114.75" customHeight="1" x14ac:dyDescent="0.25">
      <c r="A39" s="62"/>
      <c r="B39" s="62"/>
      <c r="C39" s="62"/>
      <c r="D39" s="62"/>
      <c r="E39" s="62"/>
      <c r="F39" s="62"/>
      <c r="G39" s="62"/>
      <c r="H39" s="62"/>
      <c r="I39" s="62"/>
      <c r="J39" s="62"/>
      <c r="K39" s="62"/>
      <c r="L39" s="62"/>
      <c r="M39" s="62"/>
      <c r="N39" s="62"/>
      <c r="O39" s="62"/>
      <c r="P39" s="62"/>
      <c r="Q39" s="62"/>
      <c r="R39" s="62"/>
      <c r="S39" s="107"/>
      <c r="T39" s="108"/>
      <c r="U39" s="108"/>
      <c r="V39" s="108"/>
      <c r="W39" s="108"/>
      <c r="X39" s="108"/>
      <c r="Y39" s="108"/>
      <c r="Z39" s="108"/>
      <c r="AA39" s="108"/>
      <c r="AB39" s="108"/>
      <c r="AC39" s="108"/>
      <c r="AD39" s="108"/>
      <c r="AE39" s="108"/>
      <c r="AF39" s="108"/>
      <c r="AG39" s="108"/>
      <c r="AH39" s="108"/>
      <c r="AI39" s="108"/>
      <c r="AJ39" s="108"/>
      <c r="AK39" s="108"/>
      <c r="AL39" s="166"/>
      <c r="AM39" s="166"/>
      <c r="AN39" s="166"/>
      <c r="AO39" s="166"/>
      <c r="AP39" s="166"/>
      <c r="AQ39" s="166"/>
      <c r="AR39" s="166"/>
      <c r="AS39" s="166"/>
      <c r="AT39" s="166"/>
      <c r="AU39" s="166"/>
      <c r="AV39" s="166"/>
      <c r="AW39" s="166"/>
      <c r="AX39" s="166"/>
      <c r="AY39" s="166"/>
      <c r="AZ39" s="166"/>
      <c r="BA39" s="166"/>
      <c r="BB39" s="166"/>
      <c r="BC39" s="166"/>
      <c r="BD39" s="166"/>
      <c r="BE39" s="166"/>
      <c r="BF39" s="166"/>
      <c r="BG39" s="166"/>
      <c r="BH39" s="166"/>
      <c r="BI39" s="166"/>
      <c r="BJ39" s="166"/>
      <c r="BK39" s="166"/>
      <c r="BL39" s="166"/>
      <c r="BM39" s="166"/>
      <c r="BN39" s="166"/>
      <c r="BO39" s="167"/>
      <c r="CE39" s="62"/>
      <c r="CF39" s="62"/>
      <c r="CG39" s="62"/>
      <c r="CH39" s="62"/>
      <c r="CI39" s="62"/>
      <c r="CJ39" s="62"/>
      <c r="CK39" s="62"/>
      <c r="CL39" s="62"/>
      <c r="CM39" s="62"/>
      <c r="CN39" s="62"/>
      <c r="CO39" s="62"/>
    </row>
    <row r="40" spans="1:94" ht="114.75" customHeight="1" x14ac:dyDescent="0.25">
      <c r="A40" s="62"/>
      <c r="B40" s="62"/>
      <c r="C40" s="62"/>
      <c r="D40" s="62"/>
      <c r="E40" s="62"/>
      <c r="F40" s="62"/>
      <c r="G40" s="62"/>
      <c r="H40" s="62"/>
      <c r="I40" s="62"/>
      <c r="J40" s="62"/>
      <c r="K40" s="62"/>
      <c r="L40" s="62"/>
      <c r="M40" s="62"/>
      <c r="N40" s="62"/>
      <c r="O40" s="62"/>
      <c r="P40" s="62"/>
      <c r="Q40" s="62"/>
      <c r="R40" s="62"/>
      <c r="S40" s="107"/>
      <c r="T40" s="108"/>
      <c r="U40" s="108"/>
      <c r="V40" s="108"/>
      <c r="W40" s="108"/>
      <c r="X40" s="108"/>
      <c r="Y40" s="108"/>
      <c r="Z40" s="108"/>
      <c r="AA40" s="108"/>
      <c r="AB40" s="108"/>
      <c r="AC40" s="108"/>
      <c r="AD40" s="108"/>
      <c r="AE40" s="108"/>
      <c r="AF40" s="108"/>
      <c r="AG40" s="108"/>
      <c r="AH40" s="108"/>
      <c r="AI40" s="108"/>
      <c r="AJ40" s="108"/>
      <c r="AK40" s="108"/>
      <c r="AL40" s="166"/>
      <c r="AM40" s="166"/>
      <c r="AN40" s="166"/>
      <c r="AO40" s="166"/>
      <c r="AP40" s="166"/>
      <c r="AQ40" s="166"/>
      <c r="AR40" s="166"/>
      <c r="AS40" s="166"/>
      <c r="AT40" s="166"/>
      <c r="AU40" s="166"/>
      <c r="AV40" s="166"/>
      <c r="AW40" s="166"/>
      <c r="AX40" s="166"/>
      <c r="AY40" s="166"/>
      <c r="AZ40" s="166"/>
      <c r="BA40" s="166"/>
      <c r="BB40" s="166"/>
      <c r="BC40" s="166"/>
      <c r="BD40" s="166"/>
      <c r="BE40" s="166"/>
      <c r="BF40" s="166"/>
      <c r="BG40" s="166"/>
      <c r="BH40" s="166"/>
      <c r="BI40" s="166"/>
      <c r="BJ40" s="166"/>
      <c r="BK40" s="166"/>
      <c r="BL40" s="166"/>
      <c r="BM40" s="166"/>
      <c r="BN40" s="166"/>
      <c r="BO40" s="167"/>
      <c r="CE40" s="62"/>
      <c r="CF40" s="62"/>
      <c r="CG40" s="62"/>
      <c r="CH40" s="62"/>
      <c r="CI40" s="62"/>
      <c r="CJ40" s="62"/>
      <c r="CK40" s="62"/>
      <c r="CL40" s="62"/>
      <c r="CM40" s="62"/>
      <c r="CN40" s="62"/>
      <c r="CO40" s="62"/>
    </row>
    <row r="41" spans="1:94" ht="114.75" customHeight="1" x14ac:dyDescent="0.25">
      <c r="A41" s="62"/>
      <c r="B41" s="62"/>
      <c r="C41" s="62"/>
      <c r="D41" s="62"/>
      <c r="E41" s="62"/>
      <c r="F41" s="62"/>
      <c r="G41" s="62"/>
      <c r="H41" s="62"/>
      <c r="I41" s="62"/>
      <c r="J41" s="62"/>
      <c r="K41" s="62"/>
      <c r="L41" s="62"/>
      <c r="M41" s="62"/>
      <c r="N41" s="62"/>
      <c r="O41" s="62"/>
      <c r="P41" s="62"/>
      <c r="Q41" s="62"/>
      <c r="R41" s="62"/>
      <c r="S41" s="107"/>
      <c r="T41" s="108"/>
      <c r="U41" s="108"/>
      <c r="V41" s="108"/>
      <c r="W41" s="108"/>
      <c r="X41" s="108"/>
      <c r="Y41" s="108"/>
      <c r="Z41" s="108"/>
      <c r="AA41" s="108"/>
      <c r="AB41" s="108"/>
      <c r="AC41" s="108"/>
      <c r="AD41" s="108"/>
      <c r="AE41" s="108"/>
      <c r="AF41" s="108"/>
      <c r="AG41" s="108"/>
      <c r="AH41" s="108"/>
      <c r="AI41" s="108"/>
      <c r="AJ41" s="108"/>
      <c r="AK41" s="108"/>
      <c r="AL41" s="166"/>
      <c r="AM41" s="166"/>
      <c r="AN41" s="166"/>
      <c r="AO41" s="166"/>
      <c r="AP41" s="166"/>
      <c r="AQ41" s="166"/>
      <c r="AR41" s="166"/>
      <c r="AS41" s="166"/>
      <c r="AT41" s="166"/>
      <c r="AU41" s="166"/>
      <c r="AV41" s="166"/>
      <c r="AW41" s="166"/>
      <c r="AX41" s="166"/>
      <c r="AY41" s="166"/>
      <c r="AZ41" s="166"/>
      <c r="BA41" s="166"/>
      <c r="BB41" s="166"/>
      <c r="BC41" s="166"/>
      <c r="BD41" s="166"/>
      <c r="BE41" s="166"/>
      <c r="BF41" s="166"/>
      <c r="BG41" s="166"/>
      <c r="BH41" s="166"/>
      <c r="BI41" s="166"/>
      <c r="BJ41" s="166"/>
      <c r="BK41" s="166"/>
      <c r="BL41" s="166"/>
      <c r="BM41" s="166"/>
      <c r="BN41" s="166"/>
      <c r="BO41" s="167"/>
      <c r="CE41" s="62"/>
      <c r="CF41" s="62"/>
      <c r="CG41" s="62"/>
      <c r="CH41" s="62"/>
      <c r="CI41" s="62"/>
      <c r="CJ41" s="62"/>
      <c r="CK41" s="62"/>
      <c r="CL41" s="62"/>
      <c r="CM41" s="62"/>
      <c r="CN41" s="62"/>
      <c r="CO41" s="62"/>
    </row>
    <row r="42" spans="1:94" ht="33.75" customHeight="1" x14ac:dyDescent="0.25">
      <c r="A42" s="62"/>
      <c r="B42" s="62"/>
      <c r="C42" s="62"/>
      <c r="D42" s="62"/>
      <c r="E42" s="62"/>
      <c r="F42" s="62"/>
      <c r="G42" s="62"/>
      <c r="H42" s="62"/>
      <c r="I42" s="62"/>
      <c r="J42" s="62"/>
      <c r="K42" s="62"/>
      <c r="L42" s="62"/>
      <c r="M42" s="62"/>
      <c r="N42" s="62"/>
      <c r="O42" s="62"/>
      <c r="P42" s="62"/>
      <c r="Q42" s="62"/>
      <c r="R42" s="62"/>
      <c r="S42" s="107"/>
      <c r="T42" s="108"/>
      <c r="U42" s="108"/>
      <c r="V42" s="108"/>
      <c r="W42" s="108"/>
      <c r="X42" s="108"/>
      <c r="Y42" s="108"/>
      <c r="Z42" s="108"/>
      <c r="AA42" s="108"/>
      <c r="AB42" s="108"/>
      <c r="AC42" s="108"/>
      <c r="AD42" s="108"/>
      <c r="AE42" s="108"/>
      <c r="AF42" s="108"/>
      <c r="AG42" s="108"/>
      <c r="AH42" s="108"/>
      <c r="AI42" s="108"/>
      <c r="AJ42" s="108"/>
      <c r="AK42" s="108"/>
      <c r="AL42" s="166"/>
      <c r="AM42" s="166"/>
      <c r="AN42" s="166"/>
      <c r="AO42" s="166"/>
      <c r="AP42" s="166"/>
      <c r="AQ42" s="166"/>
      <c r="AR42" s="166"/>
      <c r="AS42" s="166"/>
      <c r="AT42" s="166"/>
      <c r="AU42" s="166"/>
      <c r="AV42" s="166"/>
      <c r="AW42" s="166"/>
      <c r="AX42" s="166"/>
      <c r="AY42" s="166"/>
      <c r="AZ42" s="166"/>
      <c r="BA42" s="166"/>
      <c r="BB42" s="166"/>
      <c r="BC42" s="166"/>
      <c r="BD42" s="166"/>
      <c r="BE42" s="166"/>
      <c r="BF42" s="166"/>
      <c r="BG42" s="166"/>
      <c r="BH42" s="166"/>
      <c r="BI42" s="166"/>
      <c r="BJ42" s="166"/>
      <c r="BK42" s="166"/>
      <c r="BL42" s="166"/>
      <c r="BM42" s="166"/>
      <c r="BN42" s="166"/>
      <c r="BO42" s="167"/>
      <c r="CE42" s="62"/>
      <c r="CF42" s="62"/>
      <c r="CG42" s="62"/>
      <c r="CH42" s="62"/>
      <c r="CI42" s="62"/>
      <c r="CJ42" s="62"/>
      <c r="CK42" s="62"/>
      <c r="CL42" s="62"/>
      <c r="CM42" s="62"/>
      <c r="CN42" s="62"/>
      <c r="CO42" s="62"/>
    </row>
    <row r="43" spans="1:94" ht="33.75" customHeight="1" x14ac:dyDescent="0.25">
      <c r="A43" s="62"/>
      <c r="B43" s="62"/>
      <c r="C43" s="62"/>
      <c r="D43" s="62"/>
      <c r="E43" s="62"/>
      <c r="F43" s="62"/>
      <c r="G43" s="62"/>
      <c r="H43" s="62"/>
      <c r="I43" s="62"/>
      <c r="J43" s="62"/>
      <c r="K43" s="62"/>
      <c r="L43" s="62"/>
      <c r="M43" s="62"/>
      <c r="N43" s="62"/>
      <c r="O43" s="62"/>
      <c r="P43" s="62"/>
      <c r="Q43" s="62"/>
      <c r="R43" s="62"/>
      <c r="S43" s="107"/>
      <c r="T43" s="108"/>
      <c r="U43" s="108"/>
      <c r="V43" s="108"/>
      <c r="W43" s="108"/>
      <c r="X43" s="108"/>
      <c r="Y43" s="108"/>
      <c r="Z43" s="108"/>
      <c r="AA43" s="108"/>
      <c r="AB43" s="108"/>
      <c r="AC43" s="108"/>
      <c r="AD43" s="108"/>
      <c r="AE43" s="108"/>
      <c r="AF43" s="108"/>
      <c r="AG43" s="108"/>
      <c r="AH43" s="108"/>
      <c r="AI43" s="108"/>
      <c r="AJ43" s="108"/>
      <c r="AK43" s="108"/>
      <c r="AL43" s="166"/>
      <c r="AM43" s="166"/>
      <c r="AN43" s="166"/>
      <c r="AO43" s="166"/>
      <c r="AP43" s="166"/>
      <c r="AQ43" s="166"/>
      <c r="AR43" s="166"/>
      <c r="AS43" s="166"/>
      <c r="AT43" s="166"/>
      <c r="AU43" s="166"/>
      <c r="AV43" s="166"/>
      <c r="AW43" s="166"/>
      <c r="AX43" s="166"/>
      <c r="AY43" s="166"/>
      <c r="AZ43" s="166"/>
      <c r="BA43" s="166"/>
      <c r="BB43" s="166"/>
      <c r="BC43" s="166"/>
      <c r="BD43" s="166"/>
      <c r="BE43" s="166"/>
      <c r="BF43" s="166"/>
      <c r="BG43" s="166"/>
      <c r="BH43" s="166"/>
      <c r="BI43" s="166"/>
      <c r="BJ43" s="166"/>
      <c r="BK43" s="166"/>
      <c r="BL43" s="166"/>
      <c r="BM43" s="166"/>
      <c r="BN43" s="166"/>
      <c r="BO43" s="167"/>
      <c r="CE43" s="62"/>
      <c r="CF43" s="62"/>
      <c r="CG43" s="62"/>
      <c r="CH43" s="62"/>
      <c r="CI43" s="62"/>
      <c r="CJ43" s="62"/>
      <c r="CK43" s="62"/>
      <c r="CL43" s="62"/>
      <c r="CM43" s="62"/>
      <c r="CN43" s="62"/>
      <c r="CO43" s="62"/>
    </row>
    <row r="44" spans="1:94" ht="33.75" customHeight="1" x14ac:dyDescent="0.25">
      <c r="A44" s="62"/>
      <c r="B44" s="62"/>
      <c r="C44" s="62"/>
      <c r="D44" s="62"/>
      <c r="E44" s="62"/>
      <c r="F44" s="62"/>
      <c r="G44" s="62"/>
      <c r="H44" s="62"/>
      <c r="I44" s="62"/>
      <c r="J44" s="62"/>
      <c r="K44" s="62"/>
      <c r="L44" s="62"/>
      <c r="M44" s="62"/>
      <c r="N44" s="62"/>
      <c r="O44" s="62"/>
      <c r="P44" s="62"/>
      <c r="Q44" s="62"/>
      <c r="R44" s="62"/>
      <c r="S44" s="107"/>
      <c r="T44" s="108"/>
      <c r="U44" s="108"/>
      <c r="V44" s="108"/>
      <c r="W44" s="108"/>
      <c r="X44" s="108"/>
      <c r="Y44" s="108"/>
      <c r="Z44" s="108"/>
      <c r="AA44" s="108"/>
      <c r="AB44" s="108"/>
      <c r="AC44" s="108"/>
      <c r="AD44" s="108"/>
      <c r="AE44" s="108"/>
      <c r="AF44" s="108"/>
      <c r="AG44" s="108"/>
      <c r="AH44" s="108"/>
      <c r="AI44" s="108"/>
      <c r="AJ44" s="108"/>
      <c r="AK44" s="108"/>
      <c r="AL44" s="166"/>
      <c r="AM44" s="166"/>
      <c r="AN44" s="166"/>
      <c r="AO44" s="166"/>
      <c r="AP44" s="166"/>
      <c r="AQ44" s="166"/>
      <c r="AR44" s="166"/>
      <c r="AS44" s="166"/>
      <c r="AT44" s="166"/>
      <c r="AU44" s="166"/>
      <c r="AV44" s="166"/>
      <c r="AW44" s="166"/>
      <c r="AX44" s="166"/>
      <c r="AY44" s="166"/>
      <c r="AZ44" s="166"/>
      <c r="BA44" s="166"/>
      <c r="BB44" s="166"/>
      <c r="BC44" s="166"/>
      <c r="BD44" s="166"/>
      <c r="BE44" s="166"/>
      <c r="BF44" s="166"/>
      <c r="BG44" s="166"/>
      <c r="BH44" s="166"/>
      <c r="BI44" s="166"/>
      <c r="BJ44" s="166"/>
      <c r="BK44" s="166"/>
      <c r="BL44" s="166"/>
      <c r="BM44" s="166"/>
      <c r="BN44" s="166"/>
      <c r="BO44" s="167"/>
      <c r="CE44" s="62"/>
      <c r="CF44" s="62"/>
      <c r="CG44" s="62"/>
      <c r="CH44" s="62"/>
      <c r="CI44" s="62"/>
      <c r="CJ44" s="62"/>
      <c r="CK44" s="62"/>
      <c r="CL44" s="62"/>
      <c r="CM44" s="62"/>
      <c r="CN44" s="62"/>
      <c r="CO44" s="62"/>
    </row>
    <row r="45" spans="1:94" ht="33.75" customHeight="1" x14ac:dyDescent="0.25">
      <c r="A45" s="62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107"/>
      <c r="T45" s="108"/>
      <c r="U45" s="108"/>
      <c r="V45" s="108"/>
      <c r="W45" s="108"/>
      <c r="X45" s="108"/>
      <c r="Y45" s="108"/>
      <c r="Z45" s="108"/>
      <c r="AA45" s="108"/>
      <c r="AB45" s="108"/>
      <c r="AC45" s="108"/>
      <c r="AD45" s="108"/>
      <c r="AE45" s="108"/>
      <c r="AF45" s="108"/>
      <c r="AG45" s="108"/>
      <c r="AH45" s="108"/>
      <c r="AI45" s="108"/>
      <c r="AJ45" s="108"/>
      <c r="AK45" s="108"/>
      <c r="AL45" s="166"/>
      <c r="AM45" s="166"/>
      <c r="AN45" s="166"/>
      <c r="AO45" s="166"/>
      <c r="AP45" s="166"/>
      <c r="AQ45" s="166"/>
      <c r="AR45" s="166"/>
      <c r="AS45" s="166"/>
      <c r="AT45" s="166"/>
      <c r="AU45" s="166"/>
      <c r="AV45" s="166"/>
      <c r="AW45" s="166"/>
      <c r="AX45" s="166"/>
      <c r="AY45" s="166"/>
      <c r="AZ45" s="166"/>
      <c r="BA45" s="166"/>
      <c r="BB45" s="166"/>
      <c r="BC45" s="166"/>
      <c r="BD45" s="166"/>
      <c r="BE45" s="166"/>
      <c r="BF45" s="166"/>
      <c r="BG45" s="166"/>
      <c r="BH45" s="166"/>
      <c r="BI45" s="166"/>
      <c r="BJ45" s="166"/>
      <c r="BK45" s="166"/>
      <c r="BL45" s="166"/>
      <c r="BM45" s="166"/>
      <c r="BN45" s="166"/>
      <c r="BO45" s="167"/>
      <c r="CE45" s="62"/>
      <c r="CF45" s="62"/>
      <c r="CG45" s="62"/>
      <c r="CH45" s="62"/>
      <c r="CI45" s="62"/>
      <c r="CJ45" s="62"/>
      <c r="CK45" s="62"/>
      <c r="CL45" s="62"/>
      <c r="CM45" s="62"/>
      <c r="CN45" s="62"/>
      <c r="CO45" s="62"/>
    </row>
    <row r="46" spans="1:94" ht="33.75" customHeight="1" x14ac:dyDescent="0.25">
      <c r="A46" s="62"/>
      <c r="B46" s="62"/>
      <c r="C46" s="62"/>
      <c r="D46" s="62"/>
      <c r="E46" s="62"/>
      <c r="F46" s="62"/>
      <c r="G46" s="62"/>
      <c r="H46" s="62"/>
      <c r="I46" s="62"/>
      <c r="J46" s="62"/>
      <c r="K46" s="62"/>
      <c r="L46" s="62"/>
      <c r="M46" s="62"/>
      <c r="N46" s="62"/>
      <c r="O46" s="62"/>
      <c r="P46" s="62"/>
      <c r="Q46" s="62"/>
      <c r="R46" s="62"/>
      <c r="S46" s="107"/>
      <c r="T46" s="108"/>
      <c r="U46" s="108"/>
      <c r="V46" s="108"/>
      <c r="W46" s="108"/>
      <c r="X46" s="108"/>
      <c r="Y46" s="108"/>
      <c r="Z46" s="108"/>
      <c r="AA46" s="108"/>
      <c r="AB46" s="108"/>
      <c r="AC46" s="108"/>
      <c r="AD46" s="108"/>
      <c r="AE46" s="108"/>
      <c r="AF46" s="108"/>
      <c r="AG46" s="108"/>
      <c r="AH46" s="108"/>
      <c r="AI46" s="108"/>
      <c r="AJ46" s="108"/>
      <c r="AK46" s="108"/>
      <c r="AL46" s="166"/>
      <c r="AM46" s="166"/>
      <c r="AN46" s="166"/>
      <c r="AO46" s="166"/>
      <c r="AP46" s="166"/>
      <c r="AQ46" s="166"/>
      <c r="AR46" s="166"/>
      <c r="AS46" s="166"/>
      <c r="AT46" s="166"/>
      <c r="AU46" s="166"/>
      <c r="AV46" s="166"/>
      <c r="AW46" s="166"/>
      <c r="AX46" s="166"/>
      <c r="AY46" s="166"/>
      <c r="AZ46" s="166"/>
      <c r="BA46" s="166"/>
      <c r="BB46" s="166"/>
      <c r="BC46" s="166"/>
      <c r="BD46" s="166"/>
      <c r="BE46" s="166"/>
      <c r="BF46" s="166"/>
      <c r="BG46" s="166"/>
      <c r="BH46" s="166"/>
      <c r="BI46" s="166"/>
      <c r="BJ46" s="166"/>
      <c r="BK46" s="166"/>
      <c r="BL46" s="166"/>
      <c r="BM46" s="166"/>
      <c r="BN46" s="166"/>
      <c r="BO46" s="167"/>
      <c r="CE46" s="62"/>
      <c r="CF46" s="62"/>
      <c r="CG46" s="62"/>
      <c r="CH46" s="62"/>
      <c r="CI46" s="62"/>
      <c r="CJ46" s="62"/>
      <c r="CK46" s="62"/>
      <c r="CL46" s="62"/>
      <c r="CM46" s="62"/>
      <c r="CN46" s="62"/>
      <c r="CO46" s="62"/>
    </row>
    <row r="47" spans="1:94" ht="33.75" customHeight="1" x14ac:dyDescent="0.25">
      <c r="A47" s="62"/>
      <c r="B47" s="62"/>
      <c r="C47" s="62"/>
      <c r="D47" s="62"/>
      <c r="E47" s="62"/>
      <c r="F47" s="62"/>
      <c r="G47" s="62"/>
      <c r="H47" s="62"/>
      <c r="I47" s="62"/>
      <c r="J47" s="62"/>
      <c r="K47" s="62"/>
      <c r="L47" s="62"/>
      <c r="M47" s="62"/>
      <c r="N47" s="62"/>
      <c r="O47" s="62"/>
      <c r="P47" s="62"/>
      <c r="Q47" s="62"/>
      <c r="R47" s="62"/>
      <c r="S47" s="107"/>
      <c r="T47" s="108"/>
      <c r="U47" s="108"/>
      <c r="V47" s="108"/>
      <c r="W47" s="108"/>
      <c r="X47" s="108"/>
      <c r="Y47" s="108"/>
      <c r="Z47" s="108"/>
      <c r="AA47" s="108"/>
      <c r="AB47" s="108"/>
      <c r="AC47" s="108"/>
      <c r="AD47" s="108"/>
      <c r="AE47" s="108"/>
      <c r="AF47" s="108"/>
      <c r="AG47" s="108"/>
      <c r="AH47" s="108"/>
      <c r="AI47" s="108"/>
      <c r="AJ47" s="108"/>
      <c r="AK47" s="108"/>
      <c r="AL47" s="166"/>
      <c r="AM47" s="166"/>
      <c r="AN47" s="166"/>
      <c r="AO47" s="166"/>
      <c r="AP47" s="166"/>
      <c r="AQ47" s="166"/>
      <c r="AR47" s="166"/>
      <c r="AS47" s="166"/>
      <c r="AT47" s="166"/>
      <c r="AU47" s="166"/>
      <c r="AV47" s="166"/>
      <c r="AW47" s="166"/>
      <c r="AX47" s="166"/>
      <c r="AY47" s="166"/>
      <c r="AZ47" s="166"/>
      <c r="BA47" s="166"/>
      <c r="BB47" s="166"/>
      <c r="BC47" s="166"/>
      <c r="BD47" s="166"/>
      <c r="BE47" s="166"/>
      <c r="BF47" s="166"/>
      <c r="BG47" s="166"/>
      <c r="BH47" s="166"/>
      <c r="BI47" s="166"/>
      <c r="BJ47" s="166"/>
      <c r="BK47" s="166"/>
      <c r="BL47" s="166"/>
      <c r="BM47" s="166"/>
      <c r="BN47" s="166"/>
      <c r="BO47" s="167"/>
      <c r="CE47" s="62"/>
      <c r="CF47" s="62"/>
      <c r="CG47" s="62"/>
      <c r="CH47" s="62"/>
      <c r="CI47" s="62"/>
      <c r="CJ47" s="62"/>
      <c r="CK47" s="62"/>
      <c r="CL47" s="62"/>
      <c r="CM47" s="62"/>
      <c r="CN47" s="62"/>
      <c r="CO47" s="62"/>
    </row>
    <row r="48" spans="1:94" ht="33.75" customHeight="1" x14ac:dyDescent="0.25">
      <c r="S48" s="107"/>
      <c r="T48" s="108"/>
      <c r="U48" s="108"/>
      <c r="V48" s="108"/>
      <c r="W48" s="108"/>
      <c r="X48" s="108"/>
      <c r="Y48" s="108"/>
      <c r="Z48" s="108"/>
      <c r="AA48" s="108"/>
      <c r="AB48" s="108"/>
      <c r="AC48" s="108"/>
      <c r="AD48" s="108"/>
      <c r="AE48" s="108"/>
      <c r="AF48" s="108"/>
      <c r="AG48" s="108"/>
      <c r="AH48" s="108"/>
      <c r="AI48" s="108"/>
      <c r="AJ48" s="108"/>
      <c r="AK48" s="108"/>
      <c r="AL48" s="166"/>
      <c r="AM48" s="166"/>
      <c r="AN48" s="166"/>
      <c r="AO48" s="166"/>
      <c r="AP48" s="166"/>
      <c r="AQ48" s="166"/>
      <c r="AR48" s="166"/>
      <c r="AS48" s="166"/>
      <c r="AT48" s="166"/>
      <c r="AU48" s="166"/>
      <c r="AV48" s="166"/>
      <c r="AW48" s="166"/>
      <c r="AX48" s="166"/>
      <c r="AY48" s="166"/>
      <c r="AZ48" s="166"/>
      <c r="BA48" s="166"/>
      <c r="BB48" s="166"/>
      <c r="BC48" s="166"/>
      <c r="BD48" s="166"/>
      <c r="BE48" s="166"/>
      <c r="BF48" s="166"/>
      <c r="BG48" s="166"/>
      <c r="BH48" s="166"/>
      <c r="BI48" s="166"/>
      <c r="BJ48" s="166"/>
      <c r="BK48" s="166"/>
      <c r="BL48" s="166"/>
      <c r="BM48" s="166"/>
      <c r="BN48" s="166"/>
      <c r="BO48" s="167"/>
    </row>
    <row r="49" spans="19:67" ht="53.25" customHeight="1" x14ac:dyDescent="0.25">
      <c r="S49" s="107"/>
      <c r="T49" s="108"/>
      <c r="U49" s="108"/>
      <c r="V49" s="108"/>
      <c r="W49" s="108"/>
      <c r="X49" s="108"/>
      <c r="Y49" s="108"/>
      <c r="Z49" s="108"/>
      <c r="AA49" s="108"/>
      <c r="AB49" s="108"/>
      <c r="AC49" s="108"/>
      <c r="AD49" s="108"/>
      <c r="AE49" s="108"/>
      <c r="AF49" s="108"/>
      <c r="AG49" s="108"/>
      <c r="AH49" s="108"/>
      <c r="AI49" s="108"/>
      <c r="AJ49" s="108"/>
      <c r="AK49" s="108"/>
      <c r="AL49" s="166"/>
      <c r="AM49" s="166"/>
      <c r="AN49" s="166"/>
      <c r="AO49" s="166"/>
      <c r="AP49" s="166"/>
      <c r="AQ49" s="166"/>
      <c r="AR49" s="166"/>
      <c r="AS49" s="166"/>
      <c r="AT49" s="166"/>
      <c r="AU49" s="166"/>
      <c r="AV49" s="166"/>
      <c r="AW49" s="166"/>
      <c r="AX49" s="166"/>
      <c r="AY49" s="166"/>
      <c r="AZ49" s="166"/>
      <c r="BA49" s="166"/>
      <c r="BB49" s="166"/>
      <c r="BC49" s="166"/>
      <c r="BD49" s="166"/>
      <c r="BE49" s="166"/>
      <c r="BF49" s="166"/>
      <c r="BG49" s="166"/>
      <c r="BH49" s="166"/>
      <c r="BI49" s="166"/>
      <c r="BJ49" s="166"/>
      <c r="BK49" s="166"/>
      <c r="BL49" s="166"/>
      <c r="BM49" s="166"/>
      <c r="BN49" s="166"/>
      <c r="BO49" s="167"/>
    </row>
    <row r="50" spans="19:67" ht="53.25" customHeight="1" x14ac:dyDescent="0.25">
      <c r="S50" s="107"/>
      <c r="T50" s="108"/>
      <c r="U50" s="108"/>
      <c r="V50" s="108"/>
      <c r="W50" s="108"/>
      <c r="X50" s="108"/>
      <c r="Y50" s="108"/>
      <c r="Z50" s="108"/>
      <c r="AA50" s="108"/>
      <c r="AB50" s="108"/>
      <c r="AC50" s="108"/>
      <c r="AD50" s="108"/>
      <c r="AE50" s="108"/>
      <c r="AF50" s="108"/>
      <c r="AG50" s="108"/>
      <c r="AH50" s="108"/>
      <c r="AI50" s="108"/>
      <c r="AJ50" s="108"/>
      <c r="AK50" s="108"/>
      <c r="AL50" s="166"/>
      <c r="AM50" s="166"/>
      <c r="AN50" s="166"/>
      <c r="AO50" s="166"/>
      <c r="AP50" s="166"/>
      <c r="AQ50" s="166"/>
      <c r="AR50" s="166"/>
      <c r="AS50" s="166"/>
      <c r="AT50" s="166"/>
      <c r="AU50" s="166"/>
      <c r="AV50" s="166"/>
      <c r="AW50" s="166"/>
      <c r="AX50" s="166"/>
      <c r="AY50" s="166"/>
      <c r="AZ50" s="166"/>
      <c r="BA50" s="166"/>
      <c r="BB50" s="166"/>
      <c r="BC50" s="166"/>
      <c r="BD50" s="166"/>
      <c r="BE50" s="166"/>
      <c r="BF50" s="166"/>
      <c r="BG50" s="166"/>
      <c r="BH50" s="166"/>
      <c r="BI50" s="166"/>
      <c r="BJ50" s="166"/>
      <c r="BK50" s="166"/>
      <c r="BL50" s="166"/>
      <c r="BM50" s="166"/>
      <c r="BN50" s="166"/>
      <c r="BO50" s="167"/>
    </row>
    <row r="51" spans="19:67" ht="53.25" customHeight="1" x14ac:dyDescent="0.25">
      <c r="S51" s="107"/>
      <c r="T51" s="108"/>
      <c r="U51" s="108"/>
      <c r="V51" s="108"/>
      <c r="W51" s="108"/>
      <c r="X51" s="108"/>
      <c r="Y51" s="108"/>
      <c r="Z51" s="108"/>
      <c r="AA51" s="108"/>
      <c r="AB51" s="108"/>
      <c r="AC51" s="108"/>
      <c r="AD51" s="108"/>
      <c r="AE51" s="108"/>
      <c r="AF51" s="108"/>
      <c r="AG51" s="108"/>
      <c r="AH51" s="108"/>
      <c r="AI51" s="108"/>
      <c r="AJ51" s="108"/>
      <c r="AK51" s="108"/>
      <c r="AL51" s="108"/>
      <c r="AM51" s="108"/>
      <c r="AN51" s="108"/>
      <c r="AO51" s="108"/>
      <c r="AP51" s="108"/>
      <c r="AQ51" s="108"/>
      <c r="AR51" s="108"/>
      <c r="AS51" s="108"/>
      <c r="AT51" s="108"/>
      <c r="AU51" s="108"/>
      <c r="AV51" s="108"/>
      <c r="AW51" s="108"/>
      <c r="AX51" s="108"/>
      <c r="AY51" s="108"/>
      <c r="AZ51" s="108"/>
      <c r="BA51" s="108"/>
      <c r="BB51" s="108"/>
      <c r="BC51" s="108"/>
      <c r="BD51" s="108"/>
      <c r="BE51" s="108"/>
      <c r="BF51" s="108"/>
      <c r="BG51" s="108"/>
      <c r="BH51" s="108"/>
      <c r="BI51" s="108"/>
      <c r="BJ51" s="108"/>
      <c r="BK51" s="108"/>
      <c r="BL51" s="108"/>
      <c r="BM51" s="108"/>
      <c r="BN51" s="108"/>
      <c r="BO51" s="111"/>
    </row>
    <row r="52" spans="19:67" ht="53.25" customHeight="1" x14ac:dyDescent="0.25">
      <c r="S52" s="107"/>
      <c r="T52" s="108"/>
      <c r="U52" s="108"/>
      <c r="V52" s="108"/>
      <c r="W52" s="108"/>
      <c r="X52" s="108"/>
      <c r="Y52" s="108"/>
      <c r="Z52" s="108"/>
      <c r="AA52" s="108"/>
      <c r="AB52" s="108"/>
      <c r="AC52" s="108"/>
      <c r="AD52" s="108"/>
      <c r="AE52" s="108"/>
      <c r="AF52" s="108"/>
      <c r="AG52" s="108"/>
      <c r="AH52" s="108"/>
      <c r="AI52" s="108"/>
      <c r="AJ52" s="108"/>
      <c r="AK52" s="108"/>
      <c r="AL52" s="108"/>
      <c r="AM52" s="108"/>
      <c r="AN52" s="108"/>
      <c r="AO52" s="108"/>
      <c r="AP52" s="108"/>
      <c r="AQ52" s="108"/>
      <c r="AR52" s="108"/>
      <c r="AS52" s="108"/>
      <c r="AT52" s="108"/>
      <c r="AU52" s="108"/>
      <c r="AV52" s="108"/>
      <c r="AW52" s="108"/>
      <c r="AX52" s="108"/>
      <c r="AY52" s="108"/>
      <c r="AZ52" s="108"/>
      <c r="BA52" s="108"/>
      <c r="BB52" s="108"/>
      <c r="BC52" s="108"/>
      <c r="BD52" s="108"/>
      <c r="BE52" s="108"/>
      <c r="BF52" s="108"/>
      <c r="BG52" s="108"/>
      <c r="BH52" s="108"/>
      <c r="BI52" s="108"/>
      <c r="BJ52" s="108"/>
      <c r="BK52" s="108"/>
      <c r="BL52" s="108"/>
      <c r="BM52" s="108"/>
      <c r="BN52" s="108"/>
      <c r="BO52" s="111"/>
    </row>
    <row r="53" spans="19:67" ht="53.25" customHeight="1" x14ac:dyDescent="0.25">
      <c r="S53" s="107"/>
      <c r="T53" s="108"/>
      <c r="U53" s="108"/>
      <c r="V53" s="108"/>
      <c r="W53" s="108"/>
      <c r="X53" s="108"/>
      <c r="Y53" s="108"/>
      <c r="Z53" s="108"/>
      <c r="AA53" s="108"/>
      <c r="AB53" s="108"/>
      <c r="AC53" s="108"/>
      <c r="AD53" s="108"/>
      <c r="AE53" s="108"/>
      <c r="AF53" s="108"/>
      <c r="AG53" s="108"/>
      <c r="AH53" s="108"/>
      <c r="AI53" s="108"/>
      <c r="AJ53" s="108"/>
      <c r="AK53" s="108"/>
      <c r="AL53" s="108"/>
      <c r="AM53" s="108"/>
      <c r="AN53" s="108"/>
      <c r="AO53" s="108"/>
      <c r="AP53" s="108"/>
      <c r="AQ53" s="108"/>
      <c r="AR53" s="108"/>
      <c r="AS53" s="108"/>
      <c r="AT53" s="108"/>
      <c r="AU53" s="108"/>
      <c r="AV53" s="108"/>
      <c r="AW53" s="108"/>
      <c r="AX53" s="108"/>
      <c r="AY53" s="108"/>
      <c r="AZ53" s="108"/>
      <c r="BA53" s="108"/>
      <c r="BB53" s="108"/>
      <c r="BC53" s="108"/>
      <c r="BD53" s="108"/>
      <c r="BE53" s="108"/>
      <c r="BF53" s="108"/>
      <c r="BG53" s="108"/>
      <c r="BH53" s="108"/>
      <c r="BI53" s="108"/>
      <c r="BJ53" s="108"/>
      <c r="BK53" s="108"/>
      <c r="BL53" s="108"/>
      <c r="BM53" s="108"/>
      <c r="BN53" s="108"/>
      <c r="BO53" s="111"/>
    </row>
    <row r="54" spans="19:67" ht="15" customHeight="1" x14ac:dyDescent="0.25">
      <c r="S54" s="107"/>
      <c r="T54" s="108"/>
      <c r="U54" s="108"/>
      <c r="V54" s="108"/>
      <c r="W54" s="108"/>
      <c r="X54" s="108"/>
      <c r="Y54" s="108"/>
      <c r="Z54" s="108"/>
      <c r="AA54" s="108"/>
      <c r="AB54" s="108"/>
      <c r="AC54" s="108"/>
      <c r="AD54" s="108"/>
      <c r="AE54" s="108"/>
      <c r="AF54" s="108"/>
      <c r="AG54" s="108"/>
      <c r="AH54" s="108"/>
      <c r="AI54" s="108"/>
      <c r="AJ54" s="108"/>
      <c r="AK54" s="108"/>
      <c r="AL54" s="108"/>
      <c r="AM54" s="108"/>
      <c r="AN54" s="108"/>
      <c r="AO54" s="108"/>
      <c r="AP54" s="108"/>
      <c r="AQ54" s="108"/>
      <c r="AR54" s="108"/>
      <c r="AS54" s="108"/>
      <c r="AT54" s="108"/>
      <c r="AU54" s="108"/>
      <c r="AV54" s="108"/>
      <c r="AW54" s="108"/>
      <c r="AX54" s="108"/>
      <c r="AY54" s="108"/>
      <c r="AZ54" s="108"/>
      <c r="BA54" s="108"/>
      <c r="BB54" s="108"/>
      <c r="BC54" s="108"/>
      <c r="BD54" s="108"/>
      <c r="BE54" s="108"/>
      <c r="BF54" s="108"/>
      <c r="BG54" s="108"/>
      <c r="BH54" s="108"/>
      <c r="BI54" s="108"/>
      <c r="BJ54" s="108"/>
      <c r="BK54" s="108"/>
      <c r="BL54" s="108"/>
      <c r="BM54" s="108"/>
      <c r="BN54" s="108"/>
      <c r="BO54" s="111"/>
    </row>
    <row r="55" spans="19:67" ht="15" customHeight="1" x14ac:dyDescent="0.25">
      <c r="S55" s="107"/>
      <c r="T55" s="108"/>
      <c r="U55" s="108"/>
      <c r="V55" s="108"/>
      <c r="W55" s="108"/>
      <c r="X55" s="108"/>
      <c r="Y55" s="108"/>
      <c r="Z55" s="108"/>
      <c r="AA55" s="108"/>
      <c r="AB55" s="108"/>
      <c r="AC55" s="108"/>
      <c r="AD55" s="108"/>
      <c r="AE55" s="108"/>
      <c r="AF55" s="108"/>
      <c r="AG55" s="108"/>
      <c r="AH55" s="108"/>
      <c r="AI55" s="108"/>
      <c r="AJ55" s="108"/>
      <c r="AK55" s="108"/>
      <c r="AL55" s="108"/>
      <c r="AM55" s="108"/>
      <c r="AN55" s="108"/>
      <c r="AO55" s="108"/>
      <c r="AP55" s="108"/>
      <c r="AQ55" s="108"/>
      <c r="AR55" s="108"/>
      <c r="AS55" s="108"/>
      <c r="AT55" s="108"/>
      <c r="AU55" s="108"/>
      <c r="AV55" s="108"/>
      <c r="AW55" s="108"/>
      <c r="AX55" s="108"/>
      <c r="AY55" s="108"/>
      <c r="AZ55" s="108"/>
      <c r="BA55" s="108"/>
      <c r="BB55" s="108"/>
      <c r="BC55" s="108"/>
      <c r="BD55" s="108"/>
      <c r="BE55" s="108"/>
      <c r="BF55" s="108"/>
      <c r="BG55" s="108"/>
      <c r="BH55" s="108"/>
      <c r="BI55" s="108"/>
      <c r="BJ55" s="108"/>
      <c r="BK55" s="108"/>
      <c r="BL55" s="108"/>
      <c r="BM55" s="108"/>
      <c r="BN55" s="108"/>
      <c r="BO55" s="111"/>
    </row>
    <row r="56" spans="19:67" ht="15.75" customHeight="1" thickBot="1" x14ac:dyDescent="0.3">
      <c r="S56" s="109"/>
      <c r="T56" s="110"/>
      <c r="U56" s="110"/>
      <c r="V56" s="110"/>
      <c r="W56" s="110"/>
      <c r="X56" s="110"/>
      <c r="Y56" s="110"/>
      <c r="Z56" s="110"/>
      <c r="AA56" s="110"/>
      <c r="AB56" s="110"/>
      <c r="AC56" s="110"/>
      <c r="AD56" s="110"/>
      <c r="AE56" s="110"/>
      <c r="AF56" s="110"/>
      <c r="AG56" s="110"/>
      <c r="AH56" s="110"/>
      <c r="AI56" s="110"/>
      <c r="AJ56" s="110"/>
      <c r="AK56" s="110"/>
      <c r="AL56" s="110"/>
      <c r="AM56" s="110"/>
      <c r="AN56" s="110"/>
      <c r="AO56" s="110"/>
      <c r="AP56" s="110"/>
      <c r="AQ56" s="110"/>
      <c r="AR56" s="110"/>
      <c r="AS56" s="110"/>
      <c r="AT56" s="110"/>
      <c r="AU56" s="110"/>
      <c r="AV56" s="110"/>
      <c r="AW56" s="110"/>
      <c r="AX56" s="110"/>
      <c r="AY56" s="110"/>
      <c r="AZ56" s="110"/>
      <c r="BA56" s="110"/>
      <c r="BB56" s="110"/>
      <c r="BC56" s="110"/>
      <c r="BD56" s="110"/>
      <c r="BE56" s="110"/>
      <c r="BF56" s="110"/>
      <c r="BG56" s="110"/>
      <c r="BH56" s="110"/>
      <c r="BI56" s="110"/>
      <c r="BJ56" s="110"/>
      <c r="BK56" s="110"/>
      <c r="BL56" s="110"/>
      <c r="BM56" s="110"/>
      <c r="BN56" s="110"/>
      <c r="BO56" s="112"/>
    </row>
    <row r="57" spans="19:67" ht="53.25" x14ac:dyDescent="0.8">
      <c r="T57" s="63"/>
      <c r="W57" s="64"/>
      <c r="X57" s="65"/>
      <c r="Y57" s="65"/>
      <c r="Z57" s="65"/>
      <c r="AA57" s="65"/>
      <c r="AB57" s="65"/>
      <c r="AC57" s="65"/>
      <c r="AD57" s="66"/>
      <c r="AE57" s="67"/>
      <c r="AG57" s="65"/>
      <c r="AH57" s="65"/>
      <c r="AI57" s="65"/>
      <c r="AJ57" s="65"/>
      <c r="AK57" s="65"/>
      <c r="AL57" s="65"/>
      <c r="AM57" s="65"/>
      <c r="AN57" s="65"/>
      <c r="AO57" s="65"/>
      <c r="AP57" s="68"/>
      <c r="AQ57" s="68"/>
      <c r="AR57" s="68"/>
      <c r="AS57" s="69"/>
      <c r="AT57" s="65"/>
      <c r="AU57" s="70"/>
      <c r="AV57" s="65"/>
      <c r="AW57" s="65"/>
      <c r="AX57" s="65"/>
      <c r="AY57" s="65"/>
      <c r="AZ57" s="65"/>
      <c r="BN57" s="71"/>
    </row>
    <row r="58" spans="19:67" ht="53.25" x14ac:dyDescent="0.8">
      <c r="T58" s="63"/>
      <c r="W58" s="64"/>
      <c r="X58" s="65"/>
      <c r="Y58" s="65"/>
      <c r="Z58" s="65"/>
      <c r="AA58" s="65"/>
      <c r="AB58" s="65"/>
      <c r="AC58" s="65"/>
      <c r="AD58" s="66"/>
      <c r="AE58" s="67"/>
      <c r="AG58" s="65"/>
      <c r="AH58" s="65"/>
      <c r="AI58" s="65"/>
      <c r="AJ58" s="65"/>
      <c r="AK58" s="65"/>
      <c r="AL58" s="65"/>
      <c r="AM58" s="65"/>
      <c r="AN58" s="65"/>
      <c r="AO58" s="65"/>
      <c r="AP58" s="68"/>
      <c r="AQ58" s="68"/>
      <c r="AR58" s="68"/>
      <c r="AS58" s="69"/>
      <c r="AT58" s="65"/>
      <c r="AU58" s="70"/>
      <c r="AV58" s="65"/>
      <c r="AW58" s="65"/>
      <c r="AX58" s="65"/>
      <c r="AY58" s="65"/>
      <c r="AZ58" s="65"/>
      <c r="BN58" s="71"/>
    </row>
    <row r="59" spans="19:67" ht="53.25" x14ac:dyDescent="0.8">
      <c r="T59" s="63"/>
      <c r="W59" s="64"/>
      <c r="X59" s="65"/>
      <c r="Y59" s="65"/>
      <c r="Z59" s="65"/>
      <c r="AA59" s="65"/>
      <c r="AB59" s="65"/>
      <c r="AC59" s="65"/>
      <c r="AD59" s="66"/>
      <c r="AE59" s="67"/>
      <c r="AG59" s="65"/>
      <c r="AH59" s="65"/>
      <c r="AI59" s="65"/>
      <c r="AJ59" s="65"/>
      <c r="AK59" s="65"/>
      <c r="AL59" s="65"/>
      <c r="AM59" s="65"/>
      <c r="AN59" s="65"/>
      <c r="AO59" s="65"/>
      <c r="AP59" s="68"/>
      <c r="AQ59" s="68"/>
      <c r="AR59" s="68"/>
      <c r="AS59" s="69"/>
      <c r="AT59" s="65"/>
      <c r="AU59" s="70"/>
      <c r="AV59" s="65"/>
      <c r="AW59" s="65"/>
      <c r="AX59" s="65"/>
      <c r="AY59" s="65"/>
      <c r="AZ59" s="65"/>
      <c r="BN59" s="71"/>
    </row>
    <row r="60" spans="19:67" ht="53.25" x14ac:dyDescent="0.8">
      <c r="T60" s="63"/>
      <c r="W60" s="64"/>
      <c r="X60" s="65"/>
      <c r="Y60" s="65"/>
      <c r="Z60" s="65"/>
      <c r="AA60" s="65"/>
      <c r="AB60" s="65"/>
      <c r="AC60" s="65"/>
      <c r="AD60" s="66"/>
      <c r="AE60" s="67"/>
      <c r="AG60" s="65"/>
      <c r="AH60" s="65"/>
      <c r="AI60" s="65"/>
      <c r="AJ60" s="65"/>
      <c r="AK60" s="65"/>
      <c r="AL60" s="65"/>
      <c r="AM60" s="65"/>
      <c r="AN60" s="65"/>
      <c r="AO60" s="65"/>
      <c r="AP60" s="68"/>
      <c r="AQ60" s="68"/>
      <c r="AR60" s="68"/>
      <c r="AS60" s="69"/>
      <c r="AT60" s="65"/>
      <c r="AU60" s="70"/>
      <c r="AV60" s="65"/>
      <c r="AW60" s="65"/>
      <c r="AX60" s="65"/>
      <c r="AY60" s="65"/>
      <c r="AZ60" s="65"/>
      <c r="BN60" s="71"/>
    </row>
    <row r="61" spans="19:67" ht="53.25" x14ac:dyDescent="0.8">
      <c r="T61" s="63"/>
      <c r="W61" s="64"/>
      <c r="X61" s="65"/>
      <c r="Y61" s="65"/>
      <c r="Z61" s="65"/>
      <c r="AA61" s="65"/>
      <c r="AB61" s="65"/>
      <c r="AC61" s="65"/>
      <c r="AD61" s="66"/>
      <c r="AE61" s="67"/>
      <c r="AG61" s="65"/>
      <c r="AH61" s="65"/>
      <c r="AI61" s="65"/>
      <c r="AJ61" s="65"/>
      <c r="AK61" s="65"/>
      <c r="AL61" s="65"/>
      <c r="AM61" s="65"/>
      <c r="AN61" s="65"/>
      <c r="AO61" s="65"/>
      <c r="AP61" s="68"/>
      <c r="AQ61" s="68"/>
      <c r="AR61" s="68"/>
      <c r="AS61" s="69"/>
      <c r="AT61" s="65"/>
      <c r="AU61" s="70"/>
      <c r="AV61" s="65"/>
      <c r="AW61" s="65"/>
      <c r="AX61" s="65"/>
      <c r="AY61" s="65"/>
      <c r="AZ61" s="65"/>
      <c r="BN61" s="71"/>
    </row>
    <row r="62" spans="19:67" ht="53.25" x14ac:dyDescent="0.8">
      <c r="T62" s="63"/>
      <c r="W62" s="64"/>
      <c r="X62" s="65"/>
      <c r="Y62" s="65"/>
      <c r="Z62" s="65"/>
      <c r="AA62" s="65"/>
      <c r="AB62" s="65"/>
      <c r="AC62" s="65"/>
      <c r="AD62" s="66"/>
      <c r="AE62" s="67"/>
      <c r="AG62" s="65"/>
      <c r="AH62" s="65"/>
      <c r="AI62" s="65"/>
      <c r="AJ62" s="65"/>
      <c r="AK62" s="65"/>
      <c r="AL62" s="65"/>
      <c r="AM62" s="65"/>
      <c r="AN62" s="65"/>
      <c r="AO62" s="65"/>
      <c r="AP62" s="68"/>
      <c r="AQ62" s="68"/>
      <c r="AR62" s="68"/>
      <c r="AS62" s="69"/>
      <c r="AT62" s="65"/>
      <c r="AU62" s="70"/>
      <c r="AV62" s="65"/>
      <c r="AW62" s="65"/>
      <c r="AX62" s="65"/>
      <c r="AY62" s="65"/>
      <c r="AZ62" s="65"/>
      <c r="BN62" s="71"/>
    </row>
    <row r="63" spans="19:67" ht="53.25" x14ac:dyDescent="0.8">
      <c r="T63" s="63"/>
      <c r="W63" s="64"/>
      <c r="X63" s="65"/>
      <c r="Y63" s="65"/>
      <c r="Z63" s="65"/>
      <c r="AA63" s="65"/>
      <c r="AB63" s="65"/>
      <c r="AC63" s="65"/>
      <c r="AD63" s="66"/>
      <c r="AE63" s="67"/>
      <c r="AG63" s="65"/>
      <c r="AH63" s="65"/>
      <c r="AI63" s="65"/>
      <c r="AJ63" s="65"/>
      <c r="AK63" s="65"/>
      <c r="AL63" s="65"/>
      <c r="AM63" s="65"/>
      <c r="AN63" s="65"/>
      <c r="AO63" s="65"/>
      <c r="AP63" s="68"/>
      <c r="AQ63" s="68"/>
      <c r="AR63" s="68"/>
      <c r="AS63" s="69"/>
      <c r="AT63" s="65"/>
      <c r="AU63" s="70"/>
      <c r="AV63" s="65"/>
      <c r="AW63" s="65"/>
      <c r="AX63" s="65"/>
      <c r="AY63" s="65"/>
      <c r="AZ63" s="65"/>
      <c r="BN63" s="71"/>
    </row>
    <row r="64" spans="19:67" ht="53.25" x14ac:dyDescent="0.8">
      <c r="T64" s="63"/>
      <c r="W64" s="64"/>
      <c r="X64" s="65"/>
      <c r="Y64" s="65"/>
      <c r="Z64" s="65"/>
      <c r="AA64" s="65"/>
      <c r="AB64" s="65"/>
      <c r="AC64" s="65"/>
      <c r="AD64" s="66"/>
      <c r="AE64" s="67"/>
      <c r="AG64" s="65"/>
      <c r="AH64" s="65"/>
      <c r="AI64" s="65"/>
      <c r="AJ64" s="65"/>
      <c r="AK64" s="65"/>
      <c r="AL64" s="65"/>
      <c r="AM64" s="65"/>
      <c r="AN64" s="65"/>
      <c r="AO64" s="65"/>
      <c r="AP64" s="68"/>
      <c r="AQ64" s="68"/>
      <c r="AR64" s="68"/>
      <c r="AS64" s="69"/>
      <c r="AT64" s="65"/>
      <c r="AU64" s="70"/>
      <c r="AV64" s="65"/>
      <c r="AW64" s="65"/>
      <c r="AX64" s="65"/>
      <c r="AY64" s="65"/>
      <c r="AZ64" s="65"/>
      <c r="BN64" s="71"/>
    </row>
    <row r="65" spans="20:66" ht="53.25" x14ac:dyDescent="0.8">
      <c r="T65" s="63"/>
      <c r="W65" s="64"/>
      <c r="X65" s="65"/>
      <c r="Y65" s="65"/>
      <c r="Z65" s="65"/>
      <c r="AA65" s="65"/>
      <c r="AB65" s="65"/>
      <c r="AC65" s="65"/>
      <c r="AD65" s="66"/>
      <c r="AE65" s="67"/>
      <c r="AG65" s="65"/>
      <c r="AH65" s="65"/>
      <c r="AI65" s="65"/>
      <c r="AJ65" s="65"/>
      <c r="AK65" s="65"/>
      <c r="AL65" s="65"/>
      <c r="AM65" s="65"/>
      <c r="AN65" s="65"/>
      <c r="AO65" s="65"/>
      <c r="AP65" s="68"/>
      <c r="AQ65" s="68"/>
      <c r="AR65" s="68"/>
      <c r="AS65" s="69"/>
      <c r="AT65" s="65"/>
      <c r="AU65" s="70"/>
      <c r="AV65" s="65"/>
      <c r="AW65" s="65"/>
      <c r="AX65" s="65"/>
      <c r="AY65" s="65"/>
      <c r="AZ65" s="65"/>
      <c r="BN65" s="71"/>
    </row>
    <row r="66" spans="20:66" ht="53.25" x14ac:dyDescent="0.8">
      <c r="T66" s="63"/>
      <c r="W66" s="64"/>
      <c r="X66" s="65"/>
      <c r="Y66" s="65"/>
      <c r="Z66" s="65"/>
      <c r="AA66" s="65"/>
      <c r="AB66" s="65"/>
      <c r="AC66" s="65"/>
      <c r="AD66" s="66"/>
      <c r="AE66" s="67"/>
      <c r="AG66" s="65"/>
      <c r="AH66" s="65"/>
      <c r="AI66" s="65"/>
      <c r="AJ66" s="65"/>
      <c r="AK66" s="65"/>
      <c r="AL66" s="65"/>
      <c r="AM66" s="65"/>
      <c r="AN66" s="65"/>
      <c r="AO66" s="65"/>
      <c r="AP66" s="68"/>
      <c r="AQ66" s="68"/>
      <c r="AR66" s="68"/>
      <c r="AS66" s="69"/>
      <c r="AT66" s="65"/>
      <c r="AU66" s="70"/>
      <c r="AV66" s="65"/>
      <c r="AW66" s="65"/>
      <c r="AX66" s="65"/>
      <c r="AY66" s="65"/>
      <c r="AZ66" s="65"/>
      <c r="BN66" s="71"/>
    </row>
    <row r="67" spans="20:66" ht="53.25" x14ac:dyDescent="0.8">
      <c r="T67" s="63"/>
      <c r="W67" s="64"/>
      <c r="X67" s="65"/>
      <c r="Y67" s="65"/>
      <c r="Z67" s="65"/>
      <c r="AA67" s="65"/>
      <c r="AB67" s="65"/>
      <c r="AC67" s="65"/>
      <c r="AD67" s="66"/>
      <c r="AE67" s="67"/>
      <c r="AG67" s="65"/>
      <c r="AH67" s="65"/>
      <c r="AI67" s="65"/>
      <c r="AJ67" s="65"/>
      <c r="AK67" s="65"/>
      <c r="AL67" s="65"/>
      <c r="AM67" s="65"/>
      <c r="AN67" s="65"/>
      <c r="AO67" s="65"/>
      <c r="AP67" s="68"/>
      <c r="AQ67" s="68"/>
      <c r="AR67" s="68"/>
      <c r="AS67" s="69"/>
      <c r="AT67" s="65"/>
      <c r="AU67" s="70"/>
      <c r="AV67" s="65"/>
      <c r="AW67" s="65"/>
      <c r="AX67" s="65"/>
      <c r="AY67" s="65"/>
      <c r="AZ67" s="65"/>
      <c r="BN67" s="71"/>
    </row>
    <row r="68" spans="20:66" ht="53.25" x14ac:dyDescent="0.8">
      <c r="T68" s="63"/>
      <c r="W68" s="64"/>
      <c r="X68" s="65"/>
      <c r="Y68" s="65"/>
      <c r="Z68" s="65"/>
      <c r="AA68" s="65"/>
      <c r="AB68" s="65"/>
      <c r="AC68" s="65"/>
      <c r="AD68" s="66"/>
      <c r="AE68" s="67"/>
      <c r="AG68" s="65"/>
      <c r="AH68" s="65"/>
      <c r="AI68" s="65"/>
      <c r="AJ68" s="65"/>
      <c r="AK68" s="65"/>
      <c r="AL68" s="65"/>
      <c r="AM68" s="65"/>
      <c r="AN68" s="65"/>
      <c r="AO68" s="65"/>
      <c r="AP68" s="68"/>
      <c r="AQ68" s="68"/>
      <c r="AR68" s="68"/>
      <c r="AS68" s="69"/>
      <c r="AT68" s="65"/>
      <c r="AU68" s="70"/>
      <c r="AV68" s="65"/>
      <c r="AW68" s="65"/>
      <c r="AX68" s="65"/>
      <c r="AY68" s="65"/>
      <c r="AZ68" s="65"/>
      <c r="BN68" s="71"/>
    </row>
    <row r="69" spans="20:66" ht="53.25" x14ac:dyDescent="0.8">
      <c r="T69" s="63"/>
      <c r="W69" s="64"/>
      <c r="X69" s="65"/>
      <c r="Y69" s="65"/>
      <c r="Z69" s="65"/>
      <c r="AA69" s="65"/>
      <c r="AB69" s="65"/>
      <c r="AC69" s="65"/>
      <c r="AD69" s="66"/>
      <c r="AE69" s="67"/>
      <c r="AG69" s="65"/>
      <c r="AH69" s="65"/>
      <c r="AI69" s="65"/>
      <c r="AJ69" s="65"/>
      <c r="AK69" s="65"/>
      <c r="AL69" s="65"/>
      <c r="AM69" s="65"/>
      <c r="AN69" s="65"/>
      <c r="AO69" s="65"/>
      <c r="AP69" s="68"/>
      <c r="AQ69" s="68"/>
      <c r="AR69" s="68"/>
      <c r="AS69" s="69"/>
      <c r="AT69" s="65"/>
      <c r="AU69" s="70"/>
      <c r="AV69" s="65"/>
      <c r="AW69" s="65"/>
      <c r="AX69" s="65"/>
      <c r="AY69" s="65"/>
      <c r="AZ69" s="65"/>
      <c r="BN69" s="71"/>
    </row>
    <row r="70" spans="20:66" ht="53.25" x14ac:dyDescent="0.8">
      <c r="T70" s="63"/>
      <c r="W70" s="64"/>
      <c r="X70" s="65"/>
      <c r="Y70" s="65"/>
      <c r="Z70" s="65"/>
      <c r="AA70" s="65"/>
      <c r="AB70" s="65"/>
      <c r="AC70" s="65"/>
      <c r="AD70" s="66"/>
      <c r="AE70" s="67"/>
      <c r="AG70" s="65"/>
      <c r="AH70" s="65"/>
      <c r="AI70" s="65"/>
      <c r="AJ70" s="65"/>
      <c r="AK70" s="65"/>
      <c r="AL70" s="65"/>
      <c r="AM70" s="65"/>
      <c r="AN70" s="65"/>
      <c r="AO70" s="65"/>
      <c r="AP70" s="68"/>
      <c r="AQ70" s="68"/>
      <c r="AR70" s="68"/>
      <c r="AS70" s="69"/>
      <c r="AT70" s="65"/>
      <c r="AU70" s="70"/>
      <c r="AV70" s="65"/>
      <c r="AW70" s="65"/>
      <c r="AX70" s="65"/>
      <c r="AY70" s="65"/>
      <c r="AZ70" s="65"/>
      <c r="BN70" s="71"/>
    </row>
    <row r="71" spans="20:66" ht="53.25" x14ac:dyDescent="0.8">
      <c r="T71" s="63"/>
      <c r="W71" s="64"/>
      <c r="X71" s="65"/>
      <c r="Y71" s="65"/>
      <c r="Z71" s="65"/>
      <c r="AA71" s="65"/>
      <c r="AB71" s="65"/>
      <c r="AC71" s="65"/>
      <c r="AD71" s="66"/>
      <c r="AE71" s="67"/>
      <c r="AG71" s="65"/>
      <c r="AH71" s="65"/>
      <c r="AI71" s="65"/>
      <c r="AJ71" s="65"/>
      <c r="AK71" s="65"/>
      <c r="AL71" s="65"/>
      <c r="AM71" s="65"/>
      <c r="AN71" s="65"/>
      <c r="AO71" s="65"/>
      <c r="AP71" s="68"/>
      <c r="AQ71" s="68"/>
      <c r="AR71" s="68"/>
      <c r="AS71" s="69"/>
      <c r="AT71" s="65"/>
      <c r="AU71" s="70"/>
      <c r="AV71" s="65"/>
      <c r="AW71" s="65"/>
      <c r="AX71" s="65"/>
      <c r="AY71" s="65"/>
      <c r="AZ71" s="65"/>
      <c r="BN71" s="71"/>
    </row>
    <row r="72" spans="20:66" ht="53.25" x14ac:dyDescent="0.8">
      <c r="T72" s="63"/>
      <c r="W72" s="64"/>
      <c r="X72" s="65"/>
      <c r="Y72" s="65"/>
      <c r="Z72" s="65"/>
      <c r="AA72" s="65"/>
      <c r="AB72" s="65"/>
      <c r="AC72" s="65"/>
      <c r="AD72" s="66"/>
      <c r="AE72" s="67"/>
      <c r="AG72" s="65"/>
      <c r="AH72" s="65"/>
      <c r="AI72" s="65"/>
      <c r="AJ72" s="65"/>
      <c r="AK72" s="65"/>
      <c r="AL72" s="65"/>
      <c r="AM72" s="65"/>
      <c r="AN72" s="65"/>
      <c r="AO72" s="65"/>
      <c r="AP72" s="68"/>
      <c r="AQ72" s="68"/>
      <c r="AR72" s="68"/>
      <c r="AS72" s="69"/>
      <c r="AT72" s="65"/>
      <c r="AU72" s="70"/>
      <c r="AV72" s="65"/>
      <c r="AW72" s="65"/>
      <c r="AX72" s="65"/>
      <c r="AY72" s="65"/>
      <c r="AZ72" s="65"/>
      <c r="BN72" s="71"/>
    </row>
    <row r="73" spans="20:66" ht="53.25" x14ac:dyDescent="0.8">
      <c r="T73" s="63"/>
      <c r="W73" s="64"/>
      <c r="X73" s="65"/>
      <c r="Y73" s="65"/>
      <c r="Z73" s="65"/>
      <c r="AA73" s="65"/>
      <c r="AB73" s="65"/>
      <c r="AC73" s="65"/>
      <c r="AD73" s="66"/>
      <c r="AE73" s="67"/>
      <c r="AG73" s="65"/>
      <c r="AH73" s="65"/>
      <c r="AI73" s="65"/>
      <c r="AJ73" s="65"/>
      <c r="AK73" s="65"/>
      <c r="AL73" s="65"/>
      <c r="AM73" s="65"/>
      <c r="AN73" s="65"/>
      <c r="AO73" s="65"/>
      <c r="AP73" s="68"/>
      <c r="AQ73" s="68"/>
      <c r="AR73" s="68"/>
      <c r="AS73" s="69"/>
      <c r="AT73" s="65"/>
      <c r="AU73" s="70"/>
      <c r="AV73" s="65"/>
      <c r="AW73" s="65"/>
      <c r="AX73" s="65"/>
      <c r="AY73" s="65"/>
      <c r="AZ73" s="65"/>
      <c r="BN73" s="71"/>
    </row>
    <row r="74" spans="20:66" ht="53.25" x14ac:dyDescent="0.8">
      <c r="T74" s="63"/>
      <c r="W74" s="64"/>
      <c r="X74" s="65"/>
      <c r="Y74" s="65"/>
      <c r="Z74" s="65"/>
      <c r="AA74" s="65"/>
      <c r="AB74" s="65"/>
      <c r="AC74" s="65"/>
      <c r="AD74" s="66"/>
      <c r="AE74" s="67"/>
      <c r="AG74" s="65"/>
      <c r="AH74" s="65"/>
      <c r="AI74" s="65"/>
      <c r="AJ74" s="65"/>
      <c r="AK74" s="65"/>
      <c r="AL74" s="65"/>
      <c r="AM74" s="65"/>
      <c r="AN74" s="65"/>
      <c r="AO74" s="65"/>
      <c r="AP74" s="68"/>
      <c r="AQ74" s="68"/>
      <c r="AR74" s="68"/>
      <c r="AS74" s="69"/>
      <c r="AT74" s="65"/>
      <c r="AU74" s="70"/>
      <c r="AV74" s="65"/>
      <c r="AW74" s="65"/>
      <c r="AX74" s="65"/>
      <c r="AY74" s="65"/>
      <c r="AZ74" s="65"/>
      <c r="BN74" s="71"/>
    </row>
    <row r="75" spans="20:66" ht="53.25" x14ac:dyDescent="0.8">
      <c r="T75" s="63"/>
      <c r="W75" s="64"/>
      <c r="X75" s="65"/>
      <c r="Y75" s="65"/>
      <c r="Z75" s="65"/>
      <c r="AA75" s="65"/>
      <c r="AB75" s="65"/>
      <c r="AC75" s="65"/>
      <c r="AD75" s="66"/>
      <c r="AE75" s="67"/>
      <c r="AG75" s="65"/>
      <c r="AH75" s="65"/>
      <c r="AI75" s="65"/>
      <c r="AJ75" s="65"/>
      <c r="AK75" s="65"/>
      <c r="AL75" s="65"/>
      <c r="AM75" s="65"/>
      <c r="AN75" s="65"/>
      <c r="AO75" s="65"/>
      <c r="AP75" s="68"/>
      <c r="AQ75" s="68"/>
      <c r="AR75" s="68"/>
      <c r="AS75" s="69"/>
      <c r="AT75" s="65"/>
      <c r="AU75" s="70"/>
      <c r="AV75" s="65"/>
      <c r="AW75" s="65"/>
      <c r="AX75" s="65"/>
      <c r="AY75" s="65"/>
      <c r="AZ75" s="65"/>
      <c r="BN75" s="71"/>
    </row>
    <row r="76" spans="20:66" ht="53.25" x14ac:dyDescent="0.8">
      <c r="T76" s="63"/>
      <c r="W76" s="64"/>
      <c r="X76" s="65"/>
      <c r="Y76" s="65"/>
      <c r="Z76" s="65"/>
      <c r="AA76" s="65"/>
      <c r="AB76" s="65"/>
      <c r="AC76" s="65"/>
      <c r="AD76" s="66"/>
      <c r="AE76" s="67"/>
      <c r="AG76" s="65"/>
      <c r="AH76" s="65"/>
      <c r="AI76" s="65"/>
      <c r="AJ76" s="65"/>
      <c r="AK76" s="65"/>
      <c r="AL76" s="65"/>
      <c r="AM76" s="65"/>
      <c r="AN76" s="65"/>
      <c r="AO76" s="65"/>
      <c r="AP76" s="68"/>
      <c r="AQ76" s="68"/>
      <c r="AR76" s="68"/>
      <c r="AS76" s="69"/>
      <c r="AT76" s="65"/>
      <c r="AU76" s="70"/>
      <c r="AV76" s="65"/>
      <c r="AW76" s="65"/>
      <c r="AX76" s="65"/>
      <c r="AY76" s="65"/>
      <c r="AZ76" s="65"/>
      <c r="BN76" s="71"/>
    </row>
    <row r="77" spans="20:66" ht="53.25" x14ac:dyDescent="0.8">
      <c r="T77" s="63"/>
      <c r="W77" s="64"/>
      <c r="X77" s="65"/>
      <c r="Y77" s="65"/>
      <c r="Z77" s="65"/>
      <c r="AA77" s="65"/>
      <c r="AB77" s="65"/>
      <c r="AC77" s="65"/>
      <c r="AD77" s="66"/>
      <c r="AE77" s="67"/>
      <c r="AG77" s="65"/>
      <c r="AH77" s="65"/>
      <c r="AI77" s="65"/>
      <c r="AJ77" s="65"/>
      <c r="AK77" s="65"/>
      <c r="AL77" s="65"/>
      <c r="AM77" s="65"/>
      <c r="AN77" s="65"/>
      <c r="AO77" s="65"/>
      <c r="AP77" s="68"/>
      <c r="AQ77" s="68"/>
      <c r="AR77" s="68"/>
      <c r="AS77" s="69"/>
      <c r="AT77" s="65"/>
      <c r="AU77" s="70"/>
      <c r="AV77" s="65"/>
      <c r="AW77" s="65"/>
      <c r="AX77" s="65"/>
      <c r="AY77" s="65"/>
      <c r="AZ77" s="65"/>
      <c r="BN77" s="71"/>
    </row>
    <row r="78" spans="20:66" ht="53.25" x14ac:dyDescent="0.8">
      <c r="T78" s="63"/>
      <c r="W78" s="64"/>
      <c r="X78" s="65"/>
      <c r="Y78" s="65"/>
      <c r="Z78" s="65"/>
      <c r="AA78" s="65"/>
      <c r="AB78" s="65"/>
      <c r="AC78" s="65"/>
      <c r="AD78" s="66"/>
      <c r="AE78" s="67"/>
      <c r="AG78" s="65"/>
      <c r="AH78" s="65"/>
      <c r="AI78" s="65"/>
      <c r="AJ78" s="65"/>
      <c r="AK78" s="65"/>
      <c r="AL78" s="65"/>
      <c r="AM78" s="65"/>
      <c r="AN78" s="65"/>
      <c r="AO78" s="65"/>
      <c r="AP78" s="68"/>
      <c r="AQ78" s="68"/>
      <c r="AR78" s="68"/>
      <c r="AS78" s="69"/>
      <c r="AT78" s="65"/>
      <c r="AU78" s="70"/>
      <c r="AV78" s="65"/>
      <c r="AW78" s="65"/>
      <c r="AX78" s="65"/>
      <c r="AY78" s="65"/>
      <c r="AZ78" s="65"/>
      <c r="BN78" s="71"/>
    </row>
    <row r="79" spans="20:66" ht="53.25" x14ac:dyDescent="0.8">
      <c r="T79" s="63"/>
      <c r="W79" s="64"/>
      <c r="X79" s="65"/>
      <c r="Y79" s="65"/>
      <c r="Z79" s="65"/>
      <c r="AA79" s="65"/>
      <c r="AB79" s="65"/>
      <c r="AC79" s="65"/>
      <c r="AD79" s="66"/>
      <c r="AE79" s="67"/>
      <c r="AG79" s="65"/>
      <c r="AH79" s="65"/>
      <c r="AI79" s="65"/>
      <c r="AJ79" s="65"/>
      <c r="AK79" s="65"/>
      <c r="AL79" s="65"/>
      <c r="AM79" s="65"/>
      <c r="AN79" s="65"/>
      <c r="AO79" s="65"/>
      <c r="AP79" s="68"/>
      <c r="AQ79" s="68"/>
      <c r="AR79" s="68"/>
      <c r="AS79" s="69"/>
      <c r="AT79" s="65"/>
      <c r="AU79" s="70"/>
      <c r="AV79" s="65"/>
      <c r="AW79" s="65"/>
      <c r="AX79" s="65"/>
      <c r="AY79" s="65"/>
      <c r="AZ79" s="65"/>
      <c r="BN79" s="71"/>
    </row>
    <row r="80" spans="20:66" ht="53.25" x14ac:dyDescent="0.8">
      <c r="T80" s="63"/>
      <c r="W80" s="64"/>
      <c r="X80" s="65"/>
      <c r="Y80" s="65"/>
      <c r="Z80" s="65"/>
      <c r="AA80" s="65"/>
      <c r="AB80" s="65"/>
      <c r="AC80" s="65"/>
      <c r="AD80" s="66"/>
      <c r="AE80" s="67"/>
      <c r="AG80" s="65"/>
      <c r="AH80" s="65"/>
      <c r="AI80" s="65"/>
      <c r="AJ80" s="65"/>
      <c r="AK80" s="65"/>
      <c r="AL80" s="65"/>
      <c r="AM80" s="65"/>
      <c r="AN80" s="65"/>
      <c r="AO80" s="65"/>
      <c r="AP80" s="68"/>
      <c r="AQ80" s="68"/>
      <c r="AR80" s="68"/>
      <c r="AS80" s="69"/>
      <c r="AT80" s="65"/>
      <c r="AU80" s="70"/>
      <c r="AV80" s="65"/>
      <c r="AW80" s="65"/>
      <c r="AX80" s="65"/>
      <c r="AY80" s="65"/>
      <c r="AZ80" s="65"/>
      <c r="BN80" s="71"/>
    </row>
    <row r="81" spans="20:66" ht="53.25" x14ac:dyDescent="0.8">
      <c r="T81" s="63"/>
      <c r="W81" s="64"/>
      <c r="X81" s="65"/>
      <c r="Y81" s="65"/>
      <c r="Z81" s="65"/>
      <c r="AA81" s="65"/>
      <c r="AB81" s="65"/>
      <c r="AC81" s="65"/>
      <c r="AD81" s="66"/>
      <c r="AE81" s="67"/>
      <c r="AG81" s="65"/>
      <c r="AH81" s="65"/>
      <c r="AI81" s="65"/>
      <c r="AJ81" s="65"/>
      <c r="AK81" s="65"/>
      <c r="AL81" s="65"/>
      <c r="AM81" s="65"/>
      <c r="AN81" s="65"/>
      <c r="AO81" s="65"/>
      <c r="AP81" s="68"/>
      <c r="AQ81" s="68"/>
      <c r="AR81" s="68"/>
      <c r="AS81" s="69"/>
      <c r="AT81" s="65"/>
      <c r="AU81" s="70"/>
      <c r="AV81" s="65"/>
      <c r="AW81" s="65"/>
      <c r="AX81" s="65"/>
      <c r="AY81" s="65"/>
      <c r="AZ81" s="65"/>
      <c r="BN81" s="71"/>
    </row>
    <row r="82" spans="20:66" ht="53.25" x14ac:dyDescent="0.8">
      <c r="T82" s="63"/>
      <c r="W82" s="64"/>
      <c r="X82" s="65"/>
      <c r="Y82" s="65"/>
      <c r="Z82" s="65"/>
      <c r="AA82" s="65"/>
      <c r="AB82" s="65"/>
      <c r="AC82" s="65"/>
      <c r="AD82" s="66"/>
      <c r="AE82" s="67"/>
      <c r="AG82" s="65"/>
      <c r="AH82" s="65"/>
      <c r="AI82" s="65"/>
      <c r="AJ82" s="65"/>
      <c r="AK82" s="65"/>
      <c r="AL82" s="65"/>
      <c r="AM82" s="65"/>
      <c r="AN82" s="65"/>
      <c r="AO82" s="65"/>
      <c r="AP82" s="68"/>
      <c r="AQ82" s="68"/>
      <c r="AR82" s="68"/>
      <c r="AS82" s="69"/>
      <c r="AT82" s="65"/>
      <c r="AU82" s="70"/>
      <c r="AV82" s="65"/>
      <c r="AW82" s="65"/>
      <c r="AX82" s="65"/>
      <c r="AY82" s="65"/>
      <c r="AZ82" s="65"/>
      <c r="BN82" s="71"/>
    </row>
    <row r="83" spans="20:66" ht="53.25" x14ac:dyDescent="0.8">
      <c r="T83" s="63"/>
      <c r="W83" s="64"/>
      <c r="X83" s="65"/>
      <c r="Y83" s="65"/>
      <c r="Z83" s="65"/>
      <c r="AA83" s="65"/>
      <c r="AB83" s="65"/>
      <c r="AC83" s="65"/>
      <c r="AD83" s="66"/>
      <c r="AE83" s="67"/>
      <c r="AG83" s="65"/>
      <c r="AH83" s="65"/>
      <c r="AI83" s="65"/>
      <c r="AJ83" s="65"/>
      <c r="AK83" s="65"/>
      <c r="AL83" s="65"/>
      <c r="AM83" s="65"/>
      <c r="AN83" s="65"/>
      <c r="AO83" s="65"/>
      <c r="AP83" s="68"/>
      <c r="AQ83" s="68"/>
      <c r="AR83" s="68"/>
      <c r="AS83" s="69"/>
      <c r="AT83" s="65"/>
      <c r="AU83" s="70"/>
      <c r="AV83" s="65"/>
      <c r="AW83" s="65"/>
      <c r="AX83" s="65"/>
      <c r="AY83" s="65"/>
      <c r="AZ83" s="65"/>
      <c r="BN83" s="71"/>
    </row>
    <row r="84" spans="20:66" ht="53.25" x14ac:dyDescent="0.8">
      <c r="T84" s="63"/>
      <c r="W84" s="64"/>
      <c r="X84" s="65"/>
      <c r="Y84" s="65"/>
      <c r="Z84" s="65"/>
      <c r="AA84" s="65"/>
      <c r="AB84" s="65"/>
      <c r="AC84" s="65"/>
      <c r="AD84" s="66"/>
      <c r="AE84" s="67"/>
      <c r="AG84" s="65"/>
      <c r="AH84" s="65"/>
      <c r="AI84" s="65"/>
      <c r="AJ84" s="65"/>
      <c r="AK84" s="65"/>
      <c r="AL84" s="65"/>
      <c r="AM84" s="65"/>
      <c r="AN84" s="65"/>
      <c r="AO84" s="65"/>
      <c r="AP84" s="68"/>
      <c r="AQ84" s="68"/>
      <c r="AR84" s="68"/>
      <c r="AS84" s="69"/>
      <c r="AT84" s="65"/>
      <c r="AU84" s="70"/>
      <c r="AV84" s="65"/>
      <c r="AW84" s="65"/>
      <c r="AX84" s="65"/>
      <c r="AY84" s="65"/>
      <c r="AZ84" s="65"/>
      <c r="BN84" s="71"/>
    </row>
    <row r="85" spans="20:66" ht="53.25" x14ac:dyDescent="0.8">
      <c r="T85" s="63"/>
      <c r="W85" s="64"/>
      <c r="X85" s="65"/>
      <c r="Y85" s="65"/>
      <c r="Z85" s="65"/>
      <c r="AA85" s="65"/>
      <c r="AB85" s="65"/>
      <c r="AC85" s="65"/>
      <c r="AD85" s="66"/>
      <c r="AE85" s="67"/>
      <c r="AG85" s="65"/>
      <c r="AH85" s="65"/>
      <c r="AI85" s="65"/>
      <c r="AJ85" s="65"/>
      <c r="AK85" s="65"/>
      <c r="AL85" s="65"/>
      <c r="AM85" s="65"/>
      <c r="AN85" s="65"/>
      <c r="AO85" s="65"/>
      <c r="AP85" s="68"/>
      <c r="AQ85" s="68"/>
      <c r="AR85" s="68"/>
      <c r="AS85" s="69"/>
      <c r="AT85" s="65"/>
      <c r="AU85" s="70"/>
      <c r="AV85" s="65"/>
      <c r="AW85" s="65"/>
      <c r="AX85" s="65"/>
      <c r="AY85" s="65"/>
      <c r="AZ85" s="65"/>
      <c r="BN85" s="71"/>
    </row>
    <row r="86" spans="20:66" ht="53.25" x14ac:dyDescent="0.8">
      <c r="T86" s="63"/>
      <c r="W86" s="64"/>
      <c r="X86" s="65"/>
      <c r="Y86" s="65"/>
      <c r="Z86" s="65"/>
      <c r="AA86" s="65"/>
      <c r="AB86" s="65"/>
      <c r="AC86" s="65"/>
      <c r="AD86" s="66"/>
      <c r="AE86" s="67"/>
      <c r="AG86" s="65"/>
      <c r="AH86" s="65"/>
      <c r="AI86" s="65"/>
      <c r="AJ86" s="65"/>
      <c r="AK86" s="65"/>
      <c r="AL86" s="65"/>
      <c r="AM86" s="65"/>
      <c r="AN86" s="65"/>
      <c r="AO86" s="65"/>
      <c r="AP86" s="68"/>
      <c r="AQ86" s="68"/>
      <c r="AR86" s="68"/>
      <c r="AS86" s="69"/>
      <c r="AT86" s="65"/>
      <c r="AU86" s="70"/>
      <c r="AV86" s="65"/>
      <c r="AW86" s="65"/>
      <c r="AX86" s="65"/>
      <c r="AY86" s="65"/>
      <c r="AZ86" s="65"/>
      <c r="BN86" s="71"/>
    </row>
    <row r="87" spans="20:66" ht="53.25" x14ac:dyDescent="0.8">
      <c r="T87" s="63"/>
      <c r="W87" s="64"/>
      <c r="X87" s="65"/>
      <c r="Y87" s="65"/>
      <c r="Z87" s="65"/>
      <c r="AA87" s="65"/>
      <c r="AB87" s="65"/>
      <c r="AC87" s="65"/>
      <c r="AD87" s="66"/>
      <c r="AE87" s="67"/>
      <c r="AG87" s="65"/>
      <c r="AH87" s="65"/>
      <c r="AI87" s="65"/>
      <c r="AJ87" s="65"/>
      <c r="AK87" s="65"/>
      <c r="AL87" s="65"/>
      <c r="AM87" s="65"/>
      <c r="AN87" s="65"/>
      <c r="AO87" s="65"/>
      <c r="AP87" s="68"/>
      <c r="AQ87" s="68"/>
      <c r="AR87" s="68"/>
      <c r="AS87" s="69"/>
      <c r="AT87" s="65"/>
      <c r="AU87" s="70"/>
      <c r="AV87" s="65"/>
      <c r="AW87" s="65"/>
      <c r="AX87" s="65"/>
      <c r="AY87" s="65"/>
      <c r="AZ87" s="65"/>
      <c r="BN87" s="71"/>
    </row>
    <row r="88" spans="20:66" ht="53.25" x14ac:dyDescent="0.8">
      <c r="T88" s="63"/>
      <c r="W88" s="64"/>
      <c r="X88" s="65"/>
      <c r="Y88" s="65"/>
      <c r="Z88" s="65"/>
      <c r="AA88" s="65"/>
      <c r="AB88" s="65"/>
      <c r="AC88" s="65"/>
      <c r="AD88" s="66"/>
      <c r="AE88" s="67"/>
      <c r="AG88" s="65"/>
      <c r="AH88" s="65"/>
      <c r="AI88" s="65"/>
      <c r="AJ88" s="65"/>
      <c r="AK88" s="65"/>
      <c r="AL88" s="65"/>
      <c r="AM88" s="65"/>
      <c r="AN88" s="65"/>
      <c r="AO88" s="65"/>
      <c r="AP88" s="68"/>
      <c r="AQ88" s="68"/>
      <c r="AR88" s="68"/>
      <c r="AS88" s="69"/>
      <c r="AT88" s="65"/>
      <c r="AU88" s="70"/>
      <c r="AV88" s="65"/>
      <c r="AW88" s="65"/>
      <c r="AX88" s="65"/>
      <c r="AY88" s="65"/>
      <c r="AZ88" s="65"/>
      <c r="BN88" s="71"/>
    </row>
    <row r="89" spans="20:66" ht="53.25" x14ac:dyDescent="0.8">
      <c r="T89" s="63"/>
      <c r="W89" s="64"/>
      <c r="X89" s="65"/>
      <c r="Y89" s="65"/>
      <c r="Z89" s="65"/>
      <c r="AA89" s="65"/>
      <c r="AB89" s="65"/>
      <c r="AC89" s="65"/>
      <c r="AD89" s="66"/>
      <c r="AE89" s="67"/>
      <c r="AG89" s="65"/>
      <c r="AH89" s="65"/>
      <c r="AI89" s="65"/>
      <c r="AJ89" s="65"/>
      <c r="AK89" s="65"/>
      <c r="AL89" s="65"/>
      <c r="AM89" s="65"/>
      <c r="AN89" s="65"/>
      <c r="AO89" s="65"/>
      <c r="AP89" s="68"/>
      <c r="AQ89" s="68"/>
      <c r="AR89" s="68"/>
      <c r="AS89" s="69"/>
      <c r="AT89" s="65"/>
      <c r="AU89" s="70"/>
      <c r="AV89" s="65"/>
      <c r="AW89" s="65"/>
      <c r="AX89" s="65"/>
      <c r="AY89" s="65"/>
      <c r="AZ89" s="65"/>
      <c r="BN89" s="71"/>
    </row>
    <row r="90" spans="20:66" ht="53.25" x14ac:dyDescent="0.8">
      <c r="T90" s="63"/>
      <c r="W90" s="64"/>
      <c r="X90" s="65"/>
      <c r="Y90" s="65"/>
      <c r="Z90" s="65"/>
      <c r="AA90" s="65"/>
      <c r="AB90" s="65"/>
      <c r="AC90" s="65"/>
      <c r="AD90" s="66"/>
      <c r="AE90" s="67"/>
      <c r="AG90" s="65"/>
      <c r="AH90" s="65"/>
      <c r="AI90" s="65"/>
      <c r="AJ90" s="65"/>
      <c r="AK90" s="65"/>
      <c r="AL90" s="65"/>
      <c r="AM90" s="65"/>
      <c r="AN90" s="65"/>
      <c r="AO90" s="65"/>
      <c r="AP90" s="68"/>
      <c r="AQ90" s="68"/>
      <c r="AR90" s="68"/>
      <c r="AS90" s="69"/>
      <c r="AT90" s="65"/>
      <c r="AU90" s="70"/>
      <c r="AV90" s="65"/>
      <c r="AW90" s="65"/>
      <c r="AX90" s="65"/>
      <c r="AY90" s="65"/>
      <c r="AZ90" s="65"/>
      <c r="BN90" s="71"/>
    </row>
    <row r="91" spans="20:66" ht="53.25" x14ac:dyDescent="0.8">
      <c r="T91" s="63"/>
      <c r="W91" s="64"/>
      <c r="X91" s="65"/>
      <c r="Y91" s="65"/>
      <c r="Z91" s="65"/>
      <c r="AA91" s="65"/>
      <c r="AB91" s="65"/>
      <c r="AC91" s="65"/>
      <c r="AD91" s="66"/>
      <c r="AE91" s="67"/>
      <c r="AG91" s="65"/>
      <c r="AH91" s="65"/>
      <c r="AI91" s="65"/>
      <c r="AJ91" s="65"/>
      <c r="AK91" s="65"/>
      <c r="AL91" s="65"/>
      <c r="AM91" s="65"/>
      <c r="AN91" s="65"/>
      <c r="AO91" s="65"/>
      <c r="AP91" s="68"/>
      <c r="AQ91" s="68"/>
      <c r="AR91" s="68"/>
      <c r="AS91" s="69"/>
      <c r="AT91" s="65"/>
      <c r="AU91" s="70"/>
      <c r="AV91" s="65"/>
      <c r="AW91" s="65"/>
      <c r="AX91" s="65"/>
      <c r="AY91" s="65"/>
      <c r="AZ91" s="65"/>
      <c r="BN91" s="71"/>
    </row>
    <row r="92" spans="20:66" ht="53.25" x14ac:dyDescent="0.8">
      <c r="T92" s="63"/>
      <c r="W92" s="64"/>
      <c r="X92" s="65"/>
      <c r="Y92" s="65"/>
      <c r="Z92" s="65"/>
      <c r="AA92" s="65"/>
      <c r="AB92" s="65"/>
      <c r="AC92" s="65"/>
      <c r="AD92" s="66"/>
      <c r="AE92" s="67"/>
      <c r="AG92" s="65"/>
      <c r="AH92" s="65"/>
      <c r="AI92" s="65"/>
      <c r="AJ92" s="65"/>
      <c r="AK92" s="65"/>
      <c r="AL92" s="65"/>
      <c r="AM92" s="65"/>
      <c r="AN92" s="65"/>
      <c r="AO92" s="65"/>
      <c r="AP92" s="68"/>
      <c r="AQ92" s="68"/>
      <c r="AR92" s="68"/>
      <c r="AS92" s="69"/>
      <c r="AT92" s="65"/>
      <c r="AU92" s="70"/>
      <c r="AV92" s="65"/>
      <c r="AW92" s="65"/>
      <c r="AX92" s="65"/>
      <c r="AY92" s="65"/>
      <c r="AZ92" s="65"/>
      <c r="BN92" s="71"/>
    </row>
    <row r="93" spans="20:66" ht="53.25" x14ac:dyDescent="0.8">
      <c r="T93" s="63"/>
      <c r="W93" s="64"/>
      <c r="X93" s="65"/>
      <c r="Y93" s="65"/>
      <c r="Z93" s="65"/>
      <c r="AA93" s="65"/>
      <c r="AB93" s="65"/>
      <c r="AC93" s="65"/>
      <c r="AD93" s="66"/>
      <c r="AE93" s="67"/>
      <c r="AG93" s="65"/>
      <c r="AH93" s="65"/>
      <c r="AI93" s="65"/>
      <c r="AJ93" s="65"/>
      <c r="AK93" s="65"/>
      <c r="AL93" s="65"/>
      <c r="AM93" s="65"/>
      <c r="AN93" s="65"/>
      <c r="AO93" s="65"/>
      <c r="AP93" s="68"/>
      <c r="AQ93" s="68"/>
      <c r="AR93" s="68"/>
      <c r="AS93" s="69"/>
      <c r="AT93" s="65"/>
      <c r="AU93" s="70"/>
      <c r="AV93" s="65"/>
      <c r="AW93" s="65"/>
      <c r="AX93" s="65"/>
      <c r="AY93" s="65"/>
      <c r="AZ93" s="65"/>
      <c r="BN93" s="71"/>
    </row>
    <row r="94" spans="20:66" ht="53.25" x14ac:dyDescent="0.8">
      <c r="T94" s="63"/>
      <c r="W94" s="64"/>
      <c r="X94" s="65"/>
      <c r="Y94" s="65"/>
      <c r="Z94" s="65"/>
      <c r="AA94" s="65"/>
      <c r="AB94" s="65"/>
      <c r="AC94" s="65"/>
      <c r="AD94" s="66"/>
      <c r="AE94" s="67"/>
      <c r="AG94" s="65"/>
      <c r="AH94" s="65"/>
      <c r="AI94" s="65"/>
      <c r="AJ94" s="65"/>
      <c r="AK94" s="65"/>
      <c r="AL94" s="65"/>
      <c r="AM94" s="65"/>
      <c r="AN94" s="65"/>
      <c r="AO94" s="65"/>
      <c r="AP94" s="68"/>
      <c r="AQ94" s="68"/>
      <c r="AR94" s="68"/>
      <c r="AS94" s="69"/>
      <c r="AT94" s="65"/>
      <c r="AU94" s="70"/>
      <c r="AV94" s="65"/>
      <c r="AW94" s="65"/>
      <c r="AX94" s="65"/>
      <c r="AY94" s="65"/>
      <c r="AZ94" s="65"/>
      <c r="BN94" s="71"/>
    </row>
    <row r="95" spans="20:66" ht="53.25" x14ac:dyDescent="0.8">
      <c r="T95" s="63"/>
      <c r="W95" s="64"/>
      <c r="X95" s="65"/>
      <c r="Y95" s="65"/>
      <c r="Z95" s="65"/>
      <c r="AA95" s="65"/>
      <c r="AB95" s="65"/>
      <c r="AC95" s="65"/>
      <c r="AD95" s="66"/>
      <c r="AE95" s="67"/>
      <c r="AG95" s="65"/>
      <c r="AH95" s="65"/>
      <c r="AI95" s="65"/>
      <c r="AJ95" s="65"/>
      <c r="AK95" s="65"/>
      <c r="AL95" s="65"/>
      <c r="AM95" s="65"/>
      <c r="AN95" s="65"/>
      <c r="AO95" s="65"/>
      <c r="AP95" s="68"/>
      <c r="AQ95" s="68"/>
      <c r="AR95" s="68"/>
      <c r="AS95" s="69"/>
      <c r="AT95" s="65"/>
      <c r="AU95" s="70"/>
      <c r="AV95" s="65"/>
      <c r="AW95" s="65"/>
      <c r="AX95" s="65"/>
      <c r="AY95" s="65"/>
      <c r="AZ95" s="65"/>
      <c r="BN95" s="71"/>
    </row>
    <row r="96" spans="20:66" ht="53.25" x14ac:dyDescent="0.8">
      <c r="T96" s="63"/>
      <c r="W96" s="64"/>
      <c r="X96" s="65"/>
      <c r="Y96" s="65"/>
      <c r="Z96" s="65"/>
      <c r="AA96" s="65"/>
      <c r="AB96" s="65"/>
      <c r="AC96" s="65"/>
      <c r="AD96" s="66"/>
      <c r="AE96" s="67"/>
      <c r="AG96" s="65"/>
      <c r="AH96" s="65"/>
      <c r="AI96" s="65"/>
      <c r="AJ96" s="65"/>
      <c r="AK96" s="65"/>
      <c r="AL96" s="65"/>
      <c r="AM96" s="65"/>
      <c r="AN96" s="65"/>
      <c r="AO96" s="65"/>
      <c r="AP96" s="68"/>
      <c r="AQ96" s="68"/>
      <c r="AR96" s="68"/>
      <c r="AS96" s="69"/>
      <c r="AT96" s="65"/>
      <c r="AU96" s="70"/>
      <c r="AV96" s="65"/>
      <c r="AW96" s="65"/>
      <c r="AX96" s="65"/>
      <c r="AY96" s="65"/>
      <c r="AZ96" s="65"/>
      <c r="BN96" s="71"/>
    </row>
    <row r="97" spans="20:66" ht="53.25" x14ac:dyDescent="0.8">
      <c r="T97" s="63"/>
      <c r="W97" s="64"/>
      <c r="X97" s="65"/>
      <c r="Y97" s="65"/>
      <c r="Z97" s="65"/>
      <c r="AA97" s="65"/>
      <c r="AB97" s="65"/>
      <c r="AC97" s="65"/>
      <c r="AD97" s="66"/>
      <c r="AE97" s="67"/>
      <c r="AG97" s="65"/>
      <c r="AH97" s="65"/>
      <c r="AI97" s="65"/>
      <c r="AJ97" s="65"/>
      <c r="AK97" s="65"/>
      <c r="AL97" s="65"/>
      <c r="AM97" s="65"/>
      <c r="AN97" s="65"/>
      <c r="AO97" s="65"/>
      <c r="AP97" s="68"/>
      <c r="AQ97" s="68"/>
      <c r="AR97" s="68"/>
      <c r="AS97" s="69"/>
      <c r="AT97" s="65"/>
      <c r="AU97" s="70"/>
      <c r="AV97" s="65"/>
      <c r="AW97" s="65"/>
      <c r="AX97" s="65"/>
      <c r="AY97" s="65"/>
      <c r="AZ97" s="65"/>
      <c r="BN97" s="71"/>
    </row>
    <row r="98" spans="20:66" ht="53.25" x14ac:dyDescent="0.8">
      <c r="T98" s="63"/>
      <c r="W98" s="64"/>
      <c r="X98" s="65"/>
      <c r="Y98" s="65"/>
      <c r="Z98" s="65"/>
      <c r="AA98" s="65"/>
      <c r="AB98" s="65"/>
      <c r="AC98" s="65"/>
      <c r="AD98" s="66"/>
      <c r="AE98" s="67"/>
      <c r="AG98" s="65"/>
      <c r="AH98" s="65"/>
      <c r="AI98" s="65"/>
      <c r="AJ98" s="65"/>
      <c r="AK98" s="65"/>
      <c r="AL98" s="65"/>
      <c r="AM98" s="65"/>
      <c r="AN98" s="65"/>
      <c r="AO98" s="65"/>
      <c r="AP98" s="68"/>
      <c r="AQ98" s="68"/>
      <c r="AR98" s="68"/>
      <c r="AS98" s="69"/>
      <c r="AT98" s="65"/>
      <c r="AU98" s="70"/>
      <c r="AV98" s="65"/>
      <c r="AW98" s="65"/>
      <c r="AX98" s="65"/>
      <c r="AY98" s="65"/>
      <c r="AZ98" s="65"/>
      <c r="BN98" s="71"/>
    </row>
    <row r="99" spans="20:66" ht="53.25" x14ac:dyDescent="0.8">
      <c r="T99" s="63"/>
      <c r="W99" s="64"/>
      <c r="X99" s="65"/>
      <c r="Y99" s="65"/>
      <c r="Z99" s="65"/>
      <c r="AA99" s="65"/>
      <c r="AB99" s="65"/>
      <c r="AC99" s="65"/>
      <c r="AD99" s="66"/>
      <c r="AE99" s="67"/>
      <c r="AG99" s="65"/>
      <c r="AH99" s="65"/>
      <c r="AI99" s="65"/>
      <c r="AJ99" s="65"/>
      <c r="AK99" s="65"/>
      <c r="AL99" s="65"/>
      <c r="AM99" s="65"/>
      <c r="AN99" s="65"/>
      <c r="AO99" s="65"/>
      <c r="AP99" s="68"/>
      <c r="AQ99" s="68"/>
      <c r="AR99" s="68"/>
      <c r="AS99" s="69"/>
      <c r="AT99" s="65"/>
      <c r="AU99" s="70"/>
      <c r="AV99" s="65"/>
      <c r="AW99" s="65"/>
      <c r="AX99" s="65"/>
      <c r="AY99" s="65"/>
      <c r="AZ99" s="65"/>
      <c r="BN99" s="71"/>
    </row>
    <row r="100" spans="20:66" ht="53.25" x14ac:dyDescent="0.8">
      <c r="T100" s="63"/>
      <c r="W100" s="64"/>
      <c r="X100" s="65"/>
      <c r="Y100" s="65"/>
      <c r="Z100" s="65"/>
      <c r="AA100" s="65"/>
      <c r="AB100" s="65"/>
      <c r="AC100" s="65"/>
      <c r="AD100" s="66"/>
      <c r="AE100" s="67"/>
      <c r="AG100" s="65"/>
      <c r="AH100" s="65"/>
      <c r="AI100" s="65"/>
      <c r="AJ100" s="65"/>
      <c r="AK100" s="65"/>
      <c r="AL100" s="65"/>
      <c r="AM100" s="65"/>
      <c r="AN100" s="65"/>
      <c r="AO100" s="65"/>
      <c r="AP100" s="68"/>
      <c r="AQ100" s="68"/>
      <c r="AR100" s="68"/>
      <c r="AS100" s="69"/>
      <c r="AT100" s="65"/>
      <c r="AU100" s="70"/>
      <c r="AV100" s="65"/>
      <c r="AW100" s="65"/>
      <c r="AX100" s="65"/>
      <c r="AY100" s="65"/>
      <c r="AZ100" s="65"/>
      <c r="BN100" s="71"/>
    </row>
    <row r="101" spans="20:66" ht="53.25" x14ac:dyDescent="0.8">
      <c r="T101" s="63"/>
      <c r="W101" s="64"/>
      <c r="X101" s="65"/>
      <c r="Y101" s="65"/>
      <c r="Z101" s="65"/>
      <c r="AA101" s="65"/>
      <c r="AB101" s="65"/>
      <c r="AC101" s="65"/>
      <c r="AD101" s="66"/>
      <c r="AE101" s="67"/>
      <c r="AG101" s="65"/>
      <c r="AH101" s="65"/>
      <c r="AI101" s="65"/>
      <c r="AJ101" s="65"/>
      <c r="AK101" s="65"/>
      <c r="AL101" s="65"/>
      <c r="AM101" s="65"/>
      <c r="AN101" s="65"/>
      <c r="AO101" s="65"/>
      <c r="AP101" s="68"/>
      <c r="AQ101" s="68"/>
      <c r="AR101" s="68"/>
      <c r="AS101" s="69"/>
      <c r="AT101" s="65"/>
      <c r="AU101" s="70"/>
      <c r="AV101" s="65"/>
      <c r="AW101" s="65"/>
      <c r="AX101" s="65"/>
      <c r="AY101" s="65"/>
      <c r="AZ101" s="65"/>
      <c r="BN101" s="71"/>
    </row>
    <row r="102" spans="20:66" ht="53.25" x14ac:dyDescent="0.8">
      <c r="T102" s="63"/>
      <c r="W102" s="64"/>
      <c r="X102" s="65"/>
      <c r="Y102" s="65"/>
      <c r="Z102" s="65"/>
      <c r="AA102" s="65"/>
      <c r="AB102" s="65"/>
      <c r="AC102" s="65"/>
      <c r="AD102" s="66"/>
      <c r="AE102" s="67"/>
      <c r="AG102" s="65"/>
      <c r="AH102" s="65"/>
      <c r="AI102" s="65"/>
      <c r="AJ102" s="65"/>
      <c r="AK102" s="65"/>
      <c r="AL102" s="65"/>
      <c r="AM102" s="65"/>
      <c r="AN102" s="65"/>
      <c r="AO102" s="65"/>
      <c r="AP102" s="68"/>
      <c r="AQ102" s="68"/>
      <c r="AR102" s="68"/>
      <c r="AS102" s="69"/>
      <c r="AT102" s="65"/>
      <c r="AU102" s="70"/>
      <c r="AV102" s="65"/>
      <c r="AW102" s="65"/>
      <c r="AX102" s="65"/>
      <c r="AY102" s="65"/>
      <c r="AZ102" s="65"/>
      <c r="BN102" s="71"/>
    </row>
    <row r="103" spans="20:66" ht="53.25" x14ac:dyDescent="0.8">
      <c r="T103" s="63"/>
      <c r="W103" s="64"/>
      <c r="X103" s="65"/>
      <c r="Y103" s="65"/>
      <c r="Z103" s="65"/>
      <c r="AA103" s="65"/>
      <c r="AB103" s="65"/>
      <c r="AC103" s="65"/>
      <c r="AD103" s="66"/>
      <c r="AE103" s="67"/>
      <c r="AG103" s="65"/>
      <c r="AH103" s="65"/>
      <c r="AI103" s="65"/>
      <c r="AJ103" s="65"/>
      <c r="AK103" s="65"/>
      <c r="AL103" s="65"/>
      <c r="AM103" s="65"/>
      <c r="AN103" s="65"/>
      <c r="AO103" s="65"/>
      <c r="AP103" s="68"/>
      <c r="AQ103" s="68"/>
      <c r="AR103" s="68"/>
      <c r="AS103" s="69"/>
      <c r="AT103" s="65"/>
      <c r="AU103" s="70"/>
      <c r="AV103" s="65"/>
      <c r="AW103" s="65"/>
      <c r="AX103" s="65"/>
      <c r="AY103" s="65"/>
      <c r="AZ103" s="65"/>
      <c r="BN103" s="71"/>
    </row>
    <row r="104" spans="20:66" ht="53.25" x14ac:dyDescent="0.8">
      <c r="T104" s="63"/>
      <c r="W104" s="64"/>
      <c r="X104" s="65"/>
      <c r="Y104" s="65"/>
      <c r="Z104" s="65"/>
      <c r="AA104" s="65"/>
      <c r="AB104" s="65"/>
      <c r="AC104" s="65"/>
      <c r="AD104" s="66"/>
      <c r="AE104" s="67"/>
      <c r="AG104" s="65"/>
      <c r="AH104" s="65"/>
      <c r="AI104" s="65"/>
      <c r="AJ104" s="65"/>
      <c r="AK104" s="65"/>
      <c r="AL104" s="65"/>
      <c r="AM104" s="65"/>
      <c r="AN104" s="65"/>
      <c r="AO104" s="65"/>
      <c r="AP104" s="68"/>
      <c r="AQ104" s="68"/>
      <c r="AR104" s="68"/>
      <c r="AS104" s="69"/>
      <c r="AT104" s="65"/>
      <c r="AU104" s="70"/>
      <c r="AV104" s="65"/>
      <c r="AW104" s="65"/>
      <c r="AX104" s="65"/>
      <c r="AY104" s="65"/>
      <c r="AZ104" s="65"/>
      <c r="BN104" s="71"/>
    </row>
    <row r="105" spans="20:66" ht="53.25" x14ac:dyDescent="0.8">
      <c r="T105" s="63"/>
      <c r="W105" s="64"/>
      <c r="X105" s="65"/>
      <c r="Y105" s="65"/>
      <c r="Z105" s="65"/>
      <c r="AA105" s="65"/>
      <c r="AB105" s="65"/>
      <c r="AC105" s="65"/>
      <c r="AD105" s="66"/>
      <c r="AE105" s="67"/>
      <c r="AG105" s="65"/>
      <c r="AH105" s="65"/>
      <c r="AI105" s="65"/>
      <c r="AJ105" s="65"/>
      <c r="AK105" s="65"/>
      <c r="AL105" s="65"/>
      <c r="AM105" s="65"/>
      <c r="AN105" s="65"/>
      <c r="AO105" s="65"/>
      <c r="AP105" s="68"/>
      <c r="AQ105" s="68"/>
      <c r="AR105" s="68"/>
      <c r="AS105" s="69"/>
      <c r="AT105" s="65"/>
      <c r="AU105" s="70"/>
      <c r="AV105" s="65"/>
      <c r="AW105" s="65"/>
      <c r="AX105" s="65"/>
      <c r="AY105" s="65"/>
      <c r="AZ105" s="65"/>
      <c r="BN105" s="71"/>
    </row>
    <row r="106" spans="20:66" ht="53.25" x14ac:dyDescent="0.8">
      <c r="T106" s="63"/>
      <c r="W106" s="64"/>
      <c r="X106" s="65"/>
      <c r="Y106" s="65"/>
      <c r="Z106" s="65"/>
      <c r="AA106" s="65"/>
      <c r="AB106" s="65"/>
      <c r="AC106" s="65"/>
      <c r="AD106" s="66"/>
      <c r="AE106" s="67"/>
      <c r="AG106" s="65"/>
      <c r="AH106" s="65"/>
      <c r="AI106" s="65"/>
      <c r="AJ106" s="65"/>
      <c r="AK106" s="65"/>
      <c r="AL106" s="65"/>
      <c r="AM106" s="65"/>
      <c r="AN106" s="65"/>
      <c r="AO106" s="65"/>
      <c r="AP106" s="68"/>
      <c r="AQ106" s="68"/>
      <c r="AR106" s="68"/>
      <c r="AS106" s="69"/>
      <c r="AT106" s="65"/>
      <c r="AU106" s="70"/>
      <c r="AV106" s="65"/>
      <c r="AW106" s="65"/>
      <c r="AX106" s="65"/>
      <c r="AY106" s="65"/>
      <c r="AZ106" s="65"/>
      <c r="BN106" s="71"/>
    </row>
    <row r="107" spans="20:66" ht="53.25" x14ac:dyDescent="0.8">
      <c r="T107" s="63"/>
      <c r="W107" s="64"/>
      <c r="X107" s="65"/>
      <c r="Y107" s="65"/>
      <c r="Z107" s="65"/>
      <c r="AA107" s="65"/>
      <c r="AB107" s="65"/>
      <c r="AC107" s="65"/>
      <c r="AD107" s="66"/>
      <c r="AE107" s="67"/>
      <c r="AG107" s="65"/>
      <c r="AH107" s="65"/>
      <c r="AI107" s="65"/>
      <c r="AJ107" s="65"/>
      <c r="AK107" s="65"/>
      <c r="AL107" s="65"/>
      <c r="AM107" s="65"/>
      <c r="AN107" s="65"/>
      <c r="AO107" s="65"/>
      <c r="AP107" s="68"/>
      <c r="AQ107" s="68"/>
      <c r="AR107" s="68"/>
      <c r="AS107" s="69"/>
      <c r="AT107" s="65"/>
      <c r="AU107" s="70"/>
      <c r="AV107" s="65"/>
      <c r="AW107" s="65"/>
      <c r="AX107" s="65"/>
      <c r="AY107" s="65"/>
      <c r="AZ107" s="65"/>
      <c r="BN107" s="71"/>
    </row>
    <row r="108" spans="20:66" ht="53.25" x14ac:dyDescent="0.8">
      <c r="T108" s="63"/>
      <c r="W108" s="64"/>
      <c r="X108" s="65"/>
      <c r="Y108" s="65"/>
      <c r="Z108" s="65"/>
      <c r="AA108" s="65"/>
      <c r="AB108" s="65"/>
      <c r="AC108" s="65"/>
      <c r="AD108" s="66"/>
      <c r="AE108" s="67"/>
      <c r="AG108" s="65"/>
      <c r="AH108" s="65"/>
      <c r="AI108" s="65"/>
      <c r="AJ108" s="65"/>
      <c r="AK108" s="65"/>
      <c r="AL108" s="65"/>
      <c r="AM108" s="65"/>
      <c r="AN108" s="65"/>
      <c r="AO108" s="65"/>
      <c r="AP108" s="68"/>
      <c r="AQ108" s="68"/>
      <c r="AR108" s="68"/>
      <c r="AS108" s="69"/>
      <c r="AT108" s="65"/>
      <c r="AU108" s="70"/>
      <c r="AV108" s="65"/>
      <c r="AW108" s="65"/>
      <c r="AX108" s="65"/>
      <c r="AY108" s="65"/>
      <c r="AZ108" s="65"/>
      <c r="BN108" s="71"/>
    </row>
    <row r="109" spans="20:66" ht="53.25" x14ac:dyDescent="0.8">
      <c r="T109" s="63"/>
      <c r="W109" s="64"/>
      <c r="X109" s="65"/>
      <c r="Y109" s="65"/>
      <c r="Z109" s="65"/>
      <c r="AA109" s="65"/>
      <c r="AB109" s="65"/>
      <c r="AC109" s="65"/>
      <c r="AD109" s="66"/>
      <c r="AE109" s="67"/>
      <c r="AG109" s="65"/>
      <c r="AH109" s="65"/>
      <c r="AI109" s="65"/>
      <c r="AJ109" s="65"/>
      <c r="AK109" s="65"/>
      <c r="AL109" s="65"/>
      <c r="AM109" s="65"/>
      <c r="AN109" s="65"/>
      <c r="AO109" s="65"/>
      <c r="AP109" s="68"/>
      <c r="AQ109" s="68"/>
      <c r="AR109" s="68"/>
      <c r="AS109" s="69"/>
      <c r="AT109" s="65"/>
      <c r="AU109" s="70"/>
      <c r="AV109" s="65"/>
      <c r="AW109" s="65"/>
      <c r="AX109" s="65"/>
      <c r="AY109" s="65"/>
      <c r="AZ109" s="65"/>
      <c r="BN109" s="71"/>
    </row>
    <row r="110" spans="20:66" ht="293.25" customHeight="1" x14ac:dyDescent="0.25">
      <c r="T110" s="139" t="s">
        <v>50</v>
      </c>
      <c r="U110" s="140"/>
      <c r="V110" s="140"/>
      <c r="W110" s="140"/>
      <c r="X110" s="140"/>
      <c r="Y110" s="140"/>
      <c r="Z110" s="140"/>
      <c r="AA110" s="140"/>
      <c r="AB110" s="140"/>
      <c r="AC110" s="140"/>
      <c r="AD110" s="140"/>
      <c r="AE110" s="140"/>
      <c r="AF110" s="140"/>
      <c r="AG110" s="140"/>
      <c r="AH110" s="140"/>
      <c r="AI110" s="140"/>
      <c r="AJ110" s="140"/>
      <c r="AK110" s="140"/>
      <c r="AL110" s="140"/>
      <c r="AM110" s="140"/>
      <c r="AN110" s="140"/>
      <c r="AO110" s="140"/>
      <c r="AP110" s="140"/>
      <c r="AQ110" s="140"/>
      <c r="AR110" s="140"/>
      <c r="AS110" s="140"/>
      <c r="AT110" s="140"/>
      <c r="AU110" s="140"/>
      <c r="AV110" s="140"/>
      <c r="AW110" s="140"/>
      <c r="AX110" s="140"/>
      <c r="AY110" s="140"/>
      <c r="AZ110" s="140"/>
      <c r="BA110" s="140"/>
      <c r="BB110" s="140"/>
      <c r="BC110" s="140"/>
      <c r="BD110" s="140"/>
      <c r="BE110" s="140"/>
      <c r="BF110" s="140"/>
      <c r="BG110" s="140"/>
      <c r="BH110" s="140"/>
      <c r="BI110" s="140"/>
      <c r="BJ110" s="140"/>
      <c r="BK110" s="140"/>
      <c r="BL110" s="140"/>
      <c r="BM110" s="140"/>
      <c r="BN110" s="141"/>
    </row>
    <row r="111" spans="20:66" ht="53.25" x14ac:dyDescent="0.8">
      <c r="W111" s="64"/>
      <c r="X111" s="65"/>
      <c r="Y111" s="65"/>
      <c r="Z111" s="65"/>
      <c r="AA111" s="65"/>
      <c r="AB111" s="65"/>
      <c r="AC111" s="65"/>
      <c r="AD111" s="66"/>
      <c r="AE111" s="67"/>
      <c r="AG111" s="65"/>
      <c r="AH111" s="65"/>
      <c r="AI111" s="65"/>
      <c r="AJ111" s="65"/>
      <c r="AK111" s="65"/>
      <c r="AL111" s="65"/>
      <c r="AM111" s="65"/>
      <c r="AN111" s="65"/>
      <c r="AO111" s="65"/>
      <c r="AP111" s="68"/>
      <c r="AQ111" s="68"/>
      <c r="AR111" s="68"/>
      <c r="AS111" s="69"/>
      <c r="AT111" s="65"/>
      <c r="AU111" s="70"/>
      <c r="AV111" s="65"/>
      <c r="AW111" s="65"/>
      <c r="AX111" s="65"/>
      <c r="AY111" s="65"/>
      <c r="AZ111" s="65"/>
    </row>
    <row r="112" spans="20:66" ht="113.25" customHeight="1" x14ac:dyDescent="0.8">
      <c r="T112" s="104" t="s">
        <v>68</v>
      </c>
      <c r="W112" s="64"/>
      <c r="X112" s="65"/>
      <c r="Y112" s="65"/>
      <c r="Z112" s="65"/>
      <c r="AA112" s="65"/>
      <c r="AB112" s="65"/>
      <c r="AC112" s="65"/>
      <c r="AD112" s="66"/>
      <c r="AE112" s="67"/>
      <c r="AG112" s="65"/>
      <c r="AH112" s="65"/>
      <c r="AI112" s="65"/>
      <c r="AJ112" s="65"/>
      <c r="AK112" s="65"/>
      <c r="AL112" s="65"/>
      <c r="AM112" s="65"/>
      <c r="AN112" s="65"/>
      <c r="AO112" s="65"/>
      <c r="AP112" s="68"/>
      <c r="AQ112" s="68"/>
      <c r="AR112" s="68"/>
      <c r="AS112" s="69"/>
      <c r="AT112" s="65"/>
      <c r="AU112" s="70"/>
      <c r="AV112" s="65"/>
      <c r="AW112" s="65"/>
      <c r="AX112" s="65"/>
      <c r="AY112" s="65"/>
      <c r="AZ112" s="65"/>
    </row>
    <row r="113" spans="23:52" ht="53.25" x14ac:dyDescent="0.8">
      <c r="W113" s="64"/>
      <c r="X113" s="65"/>
      <c r="Y113" s="65"/>
      <c r="Z113" s="65"/>
      <c r="AA113" s="65"/>
      <c r="AB113" s="65"/>
      <c r="AC113" s="65"/>
      <c r="AD113" s="66"/>
      <c r="AE113" s="67"/>
      <c r="AG113" s="65"/>
      <c r="AH113" s="65"/>
      <c r="AI113" s="65"/>
      <c r="AJ113" s="65"/>
      <c r="AK113" s="65"/>
      <c r="AL113" s="65"/>
      <c r="AM113" s="65"/>
      <c r="AN113" s="65"/>
      <c r="AO113" s="65"/>
      <c r="AP113" s="68"/>
      <c r="AQ113" s="68"/>
      <c r="AR113" s="68"/>
      <c r="AS113" s="69"/>
      <c r="AT113" s="65"/>
      <c r="AU113" s="70"/>
      <c r="AV113" s="65"/>
      <c r="AW113" s="65"/>
      <c r="AX113" s="65"/>
      <c r="AY113" s="65"/>
      <c r="AZ113" s="65"/>
    </row>
    <row r="114" spans="23:52" ht="53.25" x14ac:dyDescent="0.8">
      <c r="W114" s="64"/>
      <c r="X114" s="65"/>
      <c r="Y114" s="65"/>
      <c r="Z114" s="65"/>
      <c r="AA114" s="65"/>
      <c r="AB114" s="65"/>
      <c r="AC114" s="65"/>
      <c r="AD114" s="66"/>
      <c r="AE114" s="67"/>
      <c r="AG114" s="65"/>
      <c r="AH114" s="65"/>
      <c r="AI114" s="65"/>
      <c r="AJ114" s="65"/>
      <c r="AK114" s="65"/>
      <c r="AL114" s="65"/>
      <c r="AM114" s="65"/>
      <c r="AN114" s="65"/>
      <c r="AO114" s="65"/>
      <c r="AP114" s="68"/>
      <c r="AQ114" s="68"/>
      <c r="AR114" s="68"/>
      <c r="AS114" s="69"/>
      <c r="AT114" s="65"/>
      <c r="AU114" s="70"/>
      <c r="AV114" s="65"/>
      <c r="AW114" s="65"/>
      <c r="AX114" s="65"/>
      <c r="AY114" s="65"/>
      <c r="AZ114" s="65"/>
    </row>
    <row r="115" spans="23:52" ht="53.25" x14ac:dyDescent="0.8">
      <c r="W115" s="64"/>
      <c r="X115" s="65"/>
      <c r="Y115" s="65"/>
      <c r="Z115" s="65"/>
      <c r="AA115" s="65"/>
      <c r="AB115" s="65"/>
      <c r="AC115" s="65"/>
      <c r="AD115" s="66"/>
      <c r="AE115" s="67"/>
      <c r="AG115" s="65"/>
      <c r="AH115" s="65"/>
      <c r="AI115" s="65"/>
      <c r="AJ115" s="65"/>
      <c r="AK115" s="65"/>
      <c r="AL115" s="65"/>
      <c r="AM115" s="65"/>
      <c r="AN115" s="65"/>
      <c r="AO115" s="65"/>
      <c r="AP115" s="68"/>
      <c r="AQ115" s="68"/>
      <c r="AR115" s="68"/>
      <c r="AS115" s="69"/>
      <c r="AT115" s="65"/>
      <c r="AU115" s="70"/>
      <c r="AV115" s="65"/>
      <c r="AW115" s="65"/>
      <c r="AX115" s="65"/>
      <c r="AY115" s="65"/>
      <c r="AZ115" s="65"/>
    </row>
    <row r="116" spans="23:52" ht="53.25" x14ac:dyDescent="0.8">
      <c r="W116" s="64"/>
      <c r="X116" s="65"/>
      <c r="Y116" s="65"/>
      <c r="Z116" s="65"/>
      <c r="AA116" s="65"/>
      <c r="AB116" s="65"/>
      <c r="AC116" s="65"/>
      <c r="AD116" s="66"/>
      <c r="AE116" s="67"/>
      <c r="AG116" s="65"/>
      <c r="AH116" s="65"/>
      <c r="AI116" s="65"/>
      <c r="AJ116" s="65"/>
      <c r="AK116" s="65"/>
      <c r="AL116" s="65"/>
      <c r="AM116" s="65"/>
      <c r="AN116" s="65"/>
      <c r="AO116" s="65"/>
      <c r="AP116" s="68"/>
      <c r="AQ116" s="68"/>
      <c r="AR116" s="68"/>
      <c r="AS116" s="69"/>
      <c r="AT116" s="65"/>
      <c r="AU116" s="70"/>
      <c r="AV116" s="65"/>
      <c r="AW116" s="65"/>
      <c r="AX116" s="65"/>
      <c r="AY116" s="65"/>
      <c r="AZ116" s="65"/>
    </row>
    <row r="117" spans="23:52" ht="53.25" x14ac:dyDescent="0.8">
      <c r="W117" s="64"/>
      <c r="X117" s="65"/>
      <c r="Y117" s="65"/>
      <c r="Z117" s="65"/>
      <c r="AA117" s="65"/>
      <c r="AB117" s="65"/>
      <c r="AC117" s="65"/>
      <c r="AD117" s="66"/>
      <c r="AE117" s="67"/>
      <c r="AG117" s="65"/>
      <c r="AH117" s="65"/>
      <c r="AI117" s="65"/>
      <c r="AJ117" s="65"/>
      <c r="AK117" s="65"/>
      <c r="AL117" s="65"/>
      <c r="AM117" s="65"/>
      <c r="AN117" s="65"/>
      <c r="AO117" s="65"/>
      <c r="AP117" s="68"/>
      <c r="AQ117" s="68"/>
      <c r="AR117" s="68"/>
      <c r="AS117" s="69"/>
      <c r="AT117" s="65"/>
      <c r="AU117" s="70"/>
      <c r="AV117" s="65"/>
      <c r="AW117" s="65"/>
      <c r="AX117" s="65"/>
      <c r="AY117" s="65"/>
      <c r="AZ117" s="65"/>
    </row>
    <row r="118" spans="23:52" ht="53.25" x14ac:dyDescent="0.8">
      <c r="W118" s="64"/>
      <c r="X118" s="65"/>
      <c r="Y118" s="65"/>
      <c r="Z118" s="65"/>
      <c r="AA118" s="65"/>
      <c r="AB118" s="65"/>
      <c r="AC118" s="65"/>
      <c r="AD118" s="66"/>
      <c r="AE118" s="67"/>
      <c r="AG118" s="65"/>
      <c r="AH118" s="65"/>
      <c r="AI118" s="65"/>
      <c r="AJ118" s="65"/>
      <c r="AK118" s="65"/>
      <c r="AL118" s="65"/>
      <c r="AM118" s="65"/>
      <c r="AN118" s="65"/>
      <c r="AO118" s="65"/>
      <c r="AP118" s="68"/>
      <c r="AQ118" s="68"/>
      <c r="AR118" s="68"/>
      <c r="AS118" s="69"/>
      <c r="AT118" s="65"/>
      <c r="AU118" s="70"/>
      <c r="AV118" s="65"/>
      <c r="AW118" s="65"/>
      <c r="AX118" s="65"/>
      <c r="AY118" s="65"/>
      <c r="AZ118" s="65"/>
    </row>
    <row r="119" spans="23:52" ht="53.25" x14ac:dyDescent="0.8">
      <c r="W119" s="64"/>
      <c r="X119" s="65"/>
      <c r="Y119" s="65"/>
      <c r="Z119" s="65"/>
      <c r="AA119" s="65"/>
      <c r="AB119" s="65"/>
      <c r="AC119" s="65"/>
      <c r="AD119" s="66"/>
      <c r="AE119" s="67"/>
      <c r="AG119" s="65"/>
      <c r="AH119" s="65"/>
      <c r="AI119" s="65"/>
      <c r="AJ119" s="65"/>
      <c r="AK119" s="65"/>
      <c r="AL119" s="65"/>
      <c r="AM119" s="65"/>
      <c r="AN119" s="65"/>
      <c r="AO119" s="65"/>
      <c r="AP119" s="68"/>
      <c r="AQ119" s="68"/>
      <c r="AR119" s="68"/>
      <c r="AS119" s="69"/>
      <c r="AT119" s="65"/>
      <c r="AU119" s="70"/>
      <c r="AV119" s="65"/>
      <c r="AW119" s="65"/>
      <c r="AX119" s="65"/>
      <c r="AY119" s="65"/>
      <c r="AZ119" s="65"/>
    </row>
    <row r="120" spans="23:52" ht="53.25" x14ac:dyDescent="0.8">
      <c r="W120" s="64"/>
      <c r="X120" s="65"/>
      <c r="Y120" s="65"/>
      <c r="Z120" s="65"/>
      <c r="AA120" s="65"/>
      <c r="AB120" s="65"/>
      <c r="AC120" s="65"/>
      <c r="AD120" s="66"/>
      <c r="AE120" s="67"/>
      <c r="AG120" s="65"/>
      <c r="AH120" s="65"/>
      <c r="AI120" s="65"/>
      <c r="AJ120" s="65"/>
      <c r="AK120" s="65"/>
      <c r="AL120" s="65"/>
      <c r="AM120" s="65"/>
      <c r="AN120" s="65"/>
      <c r="AO120" s="65"/>
      <c r="AP120" s="68"/>
      <c r="AQ120" s="68"/>
      <c r="AR120" s="68"/>
      <c r="AS120" s="69"/>
      <c r="AT120" s="65"/>
      <c r="AU120" s="70"/>
      <c r="AV120" s="65"/>
      <c r="AW120" s="65"/>
      <c r="AX120" s="65"/>
      <c r="AY120" s="65"/>
      <c r="AZ120" s="65"/>
    </row>
    <row r="121" spans="23:52" ht="53.25" x14ac:dyDescent="0.8">
      <c r="W121" s="64"/>
      <c r="X121" s="65"/>
      <c r="Y121" s="65"/>
      <c r="Z121" s="65"/>
      <c r="AA121" s="65"/>
      <c r="AB121" s="65"/>
      <c r="AC121" s="65"/>
      <c r="AD121" s="66"/>
      <c r="AE121" s="67"/>
      <c r="AG121" s="65"/>
      <c r="AH121" s="65"/>
      <c r="AI121" s="65"/>
      <c r="AJ121" s="65"/>
      <c r="AK121" s="65"/>
      <c r="AL121" s="65"/>
      <c r="AM121" s="65"/>
      <c r="AN121" s="65"/>
      <c r="AO121" s="65"/>
      <c r="AP121" s="68"/>
      <c r="AQ121" s="68"/>
      <c r="AR121" s="68"/>
      <c r="AS121" s="69"/>
      <c r="AT121" s="65"/>
      <c r="AU121" s="70"/>
      <c r="AV121" s="65"/>
      <c r="AW121" s="65"/>
      <c r="AX121" s="65"/>
      <c r="AY121" s="65"/>
      <c r="AZ121" s="65"/>
    </row>
    <row r="122" spans="23:52" ht="53.25" x14ac:dyDescent="0.8">
      <c r="W122" s="64"/>
      <c r="X122" s="65"/>
      <c r="Y122" s="65"/>
      <c r="Z122" s="65"/>
      <c r="AA122" s="65"/>
      <c r="AB122" s="65"/>
      <c r="AC122" s="65"/>
      <c r="AD122" s="66"/>
      <c r="AE122" s="67"/>
      <c r="AG122" s="65"/>
      <c r="AH122" s="65"/>
      <c r="AI122" s="65"/>
      <c r="AJ122" s="65"/>
      <c r="AK122" s="65"/>
      <c r="AL122" s="65"/>
      <c r="AM122" s="65"/>
      <c r="AN122" s="65"/>
      <c r="AO122" s="65"/>
      <c r="AP122" s="68"/>
      <c r="AQ122" s="68"/>
      <c r="AR122" s="68"/>
      <c r="AS122" s="69"/>
      <c r="AT122" s="65"/>
      <c r="AU122" s="70"/>
      <c r="AV122" s="65"/>
      <c r="AW122" s="65"/>
      <c r="AX122" s="65"/>
      <c r="AY122" s="65"/>
      <c r="AZ122" s="65"/>
    </row>
    <row r="123" spans="23:52" ht="53.25" x14ac:dyDescent="0.8">
      <c r="W123" s="64"/>
      <c r="X123" s="65"/>
      <c r="Y123" s="65"/>
      <c r="Z123" s="65"/>
      <c r="AA123" s="65"/>
      <c r="AB123" s="65"/>
      <c r="AC123" s="65"/>
      <c r="AD123" s="66"/>
      <c r="AE123" s="67"/>
      <c r="AG123" s="65"/>
      <c r="AH123" s="65"/>
      <c r="AI123" s="65"/>
      <c r="AJ123" s="65"/>
      <c r="AK123" s="65"/>
      <c r="AL123" s="65"/>
      <c r="AM123" s="65"/>
      <c r="AN123" s="65"/>
      <c r="AO123" s="65"/>
      <c r="AP123" s="68"/>
      <c r="AQ123" s="68"/>
      <c r="AR123" s="68"/>
      <c r="AS123" s="69"/>
      <c r="AT123" s="65"/>
      <c r="AU123" s="70"/>
      <c r="AV123" s="65"/>
      <c r="AW123" s="65"/>
      <c r="AX123" s="65"/>
      <c r="AY123" s="65"/>
      <c r="AZ123" s="65"/>
    </row>
    <row r="124" spans="23:52" ht="53.25" x14ac:dyDescent="0.8">
      <c r="W124" s="64"/>
      <c r="X124" s="65"/>
      <c r="Y124" s="65"/>
      <c r="Z124" s="65"/>
      <c r="AA124" s="65"/>
      <c r="AB124" s="65"/>
      <c r="AC124" s="65"/>
      <c r="AD124" s="66"/>
      <c r="AE124" s="67"/>
      <c r="AG124" s="65"/>
      <c r="AH124" s="65"/>
      <c r="AI124" s="65"/>
      <c r="AJ124" s="65"/>
      <c r="AK124" s="65"/>
      <c r="AL124" s="65"/>
      <c r="AM124" s="65"/>
      <c r="AN124" s="65"/>
      <c r="AO124" s="65"/>
      <c r="AP124" s="68"/>
      <c r="AQ124" s="68"/>
      <c r="AR124" s="68"/>
      <c r="AS124" s="69"/>
      <c r="AT124" s="65"/>
      <c r="AU124" s="70"/>
      <c r="AV124" s="65"/>
      <c r="AW124" s="65"/>
      <c r="AX124" s="65"/>
      <c r="AY124" s="65"/>
      <c r="AZ124" s="65"/>
    </row>
    <row r="125" spans="23:52" ht="53.25" x14ac:dyDescent="0.8">
      <c r="W125" s="64"/>
      <c r="X125" s="65"/>
      <c r="Y125" s="65"/>
      <c r="Z125" s="65"/>
      <c r="AA125" s="65"/>
      <c r="AB125" s="65"/>
      <c r="AC125" s="65"/>
      <c r="AD125" s="66"/>
      <c r="AE125" s="67"/>
      <c r="AG125" s="65"/>
      <c r="AH125" s="65"/>
      <c r="AI125" s="65"/>
      <c r="AJ125" s="65"/>
      <c r="AK125" s="65"/>
      <c r="AL125" s="65"/>
      <c r="AM125" s="65"/>
      <c r="AN125" s="65"/>
      <c r="AO125" s="65"/>
      <c r="AP125" s="68"/>
      <c r="AQ125" s="68"/>
      <c r="AR125" s="68"/>
      <c r="AS125" s="69"/>
      <c r="AT125" s="65"/>
      <c r="AU125" s="70"/>
      <c r="AV125" s="65"/>
      <c r="AW125" s="65"/>
      <c r="AX125" s="65"/>
      <c r="AY125" s="65"/>
      <c r="AZ125" s="65"/>
    </row>
    <row r="126" spans="23:52" ht="53.25" x14ac:dyDescent="0.8">
      <c r="W126" s="64"/>
      <c r="X126" s="65"/>
      <c r="Y126" s="65"/>
      <c r="Z126" s="65"/>
      <c r="AA126" s="65"/>
      <c r="AB126" s="65"/>
      <c r="AC126" s="65"/>
      <c r="AD126" s="66"/>
      <c r="AE126" s="67"/>
      <c r="AG126" s="65"/>
      <c r="AH126" s="65"/>
      <c r="AI126" s="65"/>
      <c r="AJ126" s="65"/>
      <c r="AK126" s="65"/>
      <c r="AL126" s="65"/>
      <c r="AM126" s="65"/>
      <c r="AN126" s="65"/>
      <c r="AO126" s="65"/>
      <c r="AP126" s="68"/>
      <c r="AQ126" s="68"/>
      <c r="AR126" s="68"/>
      <c r="AS126" s="69"/>
      <c r="AT126" s="65"/>
      <c r="AU126" s="70"/>
      <c r="AV126" s="65"/>
      <c r="AW126" s="65"/>
      <c r="AX126" s="65"/>
      <c r="AY126" s="65"/>
      <c r="AZ126" s="65"/>
    </row>
    <row r="127" spans="23:52" ht="53.25" x14ac:dyDescent="0.8">
      <c r="W127" s="64"/>
      <c r="X127" s="65"/>
      <c r="Y127" s="65"/>
      <c r="Z127" s="65"/>
      <c r="AA127" s="65"/>
      <c r="AB127" s="65"/>
      <c r="AC127" s="65"/>
      <c r="AD127" s="66"/>
      <c r="AE127" s="67"/>
      <c r="AG127" s="65"/>
      <c r="AH127" s="65"/>
      <c r="AI127" s="65"/>
      <c r="AJ127" s="65"/>
      <c r="AK127" s="65"/>
      <c r="AL127" s="65"/>
      <c r="AM127" s="65"/>
      <c r="AN127" s="65"/>
      <c r="AO127" s="65"/>
      <c r="AP127" s="68"/>
      <c r="AQ127" s="68"/>
      <c r="AR127" s="68"/>
      <c r="AS127" s="69"/>
      <c r="AT127" s="65"/>
      <c r="AU127" s="70"/>
      <c r="AV127" s="65"/>
      <c r="AW127" s="65"/>
      <c r="AX127" s="65"/>
      <c r="AY127" s="65"/>
      <c r="AZ127" s="65"/>
    </row>
    <row r="128" spans="23:52" ht="53.25" x14ac:dyDescent="0.8">
      <c r="W128" s="64"/>
      <c r="X128" s="65"/>
      <c r="Y128" s="65"/>
      <c r="Z128" s="65"/>
      <c r="AA128" s="65"/>
      <c r="AB128" s="65"/>
      <c r="AC128" s="65"/>
      <c r="AD128" s="66"/>
      <c r="AE128" s="67"/>
      <c r="AG128" s="65"/>
      <c r="AH128" s="65"/>
      <c r="AI128" s="65"/>
      <c r="AJ128" s="65"/>
      <c r="AK128" s="65"/>
      <c r="AL128" s="65"/>
      <c r="AM128" s="65"/>
      <c r="AN128" s="65"/>
      <c r="AO128" s="65"/>
      <c r="AP128" s="68"/>
      <c r="AQ128" s="68"/>
      <c r="AR128" s="68"/>
      <c r="AS128" s="69"/>
      <c r="AT128" s="65"/>
      <c r="AU128" s="70"/>
      <c r="AV128" s="65"/>
      <c r="AW128" s="65"/>
      <c r="AX128" s="65"/>
      <c r="AY128" s="65"/>
      <c r="AZ128" s="65"/>
    </row>
    <row r="129" spans="23:52" ht="53.25" x14ac:dyDescent="0.8">
      <c r="W129" s="64"/>
      <c r="X129" s="65"/>
      <c r="Y129" s="65"/>
      <c r="Z129" s="65"/>
      <c r="AA129" s="65"/>
      <c r="AB129" s="65"/>
      <c r="AC129" s="65"/>
      <c r="AD129" s="66"/>
      <c r="AE129" s="67"/>
      <c r="AG129" s="65"/>
      <c r="AH129" s="65"/>
      <c r="AI129" s="65"/>
      <c r="AJ129" s="65"/>
      <c r="AK129" s="65"/>
      <c r="AL129" s="65"/>
      <c r="AM129" s="65"/>
      <c r="AN129" s="65"/>
      <c r="AO129" s="65"/>
      <c r="AP129" s="68"/>
      <c r="AQ129" s="68"/>
      <c r="AR129" s="68"/>
      <c r="AS129" s="69"/>
      <c r="AT129" s="65"/>
      <c r="AU129" s="70"/>
      <c r="AV129" s="65"/>
      <c r="AW129" s="65"/>
      <c r="AX129" s="65"/>
      <c r="AY129" s="65"/>
      <c r="AZ129" s="65"/>
    </row>
    <row r="130" spans="23:52" ht="53.25" x14ac:dyDescent="0.8">
      <c r="W130" s="64"/>
      <c r="X130" s="65"/>
      <c r="Y130" s="65"/>
      <c r="Z130" s="65"/>
      <c r="AA130" s="65"/>
      <c r="AB130" s="65"/>
      <c r="AC130" s="65"/>
      <c r="AD130" s="66"/>
      <c r="AE130" s="67"/>
      <c r="AG130" s="65"/>
      <c r="AH130" s="65"/>
      <c r="AI130" s="65"/>
      <c r="AJ130" s="65"/>
      <c r="AK130" s="65"/>
      <c r="AL130" s="65"/>
      <c r="AM130" s="65"/>
      <c r="AN130" s="65"/>
      <c r="AO130" s="65"/>
      <c r="AP130" s="68"/>
      <c r="AQ130" s="68"/>
      <c r="AR130" s="68"/>
      <c r="AS130" s="69"/>
      <c r="AT130" s="65"/>
      <c r="AU130" s="70"/>
      <c r="AV130" s="65"/>
      <c r="AW130" s="65"/>
      <c r="AX130" s="65"/>
      <c r="AY130" s="65"/>
      <c r="AZ130" s="65"/>
    </row>
    <row r="131" spans="23:52" ht="53.25" x14ac:dyDescent="0.8">
      <c r="W131" s="64"/>
      <c r="X131" s="65"/>
      <c r="Y131" s="65"/>
      <c r="Z131" s="65"/>
      <c r="AA131" s="65"/>
      <c r="AB131" s="65"/>
      <c r="AC131" s="65"/>
      <c r="AD131" s="66"/>
      <c r="AE131" s="67"/>
      <c r="AG131" s="65"/>
      <c r="AH131" s="65"/>
      <c r="AI131" s="65"/>
      <c r="AJ131" s="65"/>
      <c r="AK131" s="65"/>
      <c r="AL131" s="65"/>
      <c r="AM131" s="65"/>
      <c r="AN131" s="65"/>
      <c r="AO131" s="65"/>
      <c r="AP131" s="68"/>
      <c r="AQ131" s="68"/>
      <c r="AR131" s="68"/>
      <c r="AS131" s="69"/>
      <c r="AT131" s="65"/>
      <c r="AU131" s="70"/>
      <c r="AV131" s="65"/>
      <c r="AW131" s="65"/>
      <c r="AX131" s="65"/>
      <c r="AY131" s="65"/>
      <c r="AZ131" s="65"/>
    </row>
    <row r="132" spans="23:52" ht="53.25" x14ac:dyDescent="0.8">
      <c r="W132" s="64"/>
      <c r="X132" s="65"/>
      <c r="Y132" s="65"/>
      <c r="Z132" s="65"/>
      <c r="AA132" s="65"/>
      <c r="AB132" s="65"/>
      <c r="AC132" s="65"/>
      <c r="AD132" s="66"/>
      <c r="AE132" s="67"/>
      <c r="AG132" s="65"/>
      <c r="AH132" s="65"/>
      <c r="AI132" s="65"/>
      <c r="AJ132" s="65"/>
      <c r="AK132" s="65"/>
      <c r="AL132" s="65"/>
      <c r="AM132" s="65"/>
      <c r="AN132" s="65"/>
      <c r="AO132" s="65"/>
      <c r="AP132" s="68"/>
      <c r="AQ132" s="68"/>
      <c r="AR132" s="68"/>
      <c r="AS132" s="69"/>
      <c r="AT132" s="65"/>
      <c r="AU132" s="70"/>
      <c r="AV132" s="65"/>
      <c r="AW132" s="65"/>
      <c r="AX132" s="65"/>
      <c r="AY132" s="65"/>
      <c r="AZ132" s="65"/>
    </row>
    <row r="133" spans="23:52" ht="53.25" x14ac:dyDescent="0.8">
      <c r="W133" s="64"/>
      <c r="X133" s="65"/>
      <c r="Y133" s="65"/>
      <c r="Z133" s="65"/>
      <c r="AA133" s="65"/>
      <c r="AB133" s="65"/>
      <c r="AC133" s="65"/>
      <c r="AD133" s="66"/>
      <c r="AE133" s="67"/>
      <c r="AG133" s="65"/>
      <c r="AH133" s="65"/>
      <c r="AI133" s="65"/>
      <c r="AJ133" s="65"/>
      <c r="AK133" s="65"/>
      <c r="AL133" s="65"/>
      <c r="AM133" s="65"/>
      <c r="AN133" s="65"/>
      <c r="AO133" s="65"/>
      <c r="AP133" s="68"/>
      <c r="AQ133" s="68"/>
      <c r="AR133" s="68"/>
      <c r="AS133" s="69"/>
      <c r="AT133" s="65"/>
      <c r="AU133" s="70"/>
      <c r="AV133" s="65"/>
      <c r="AW133" s="65"/>
      <c r="AX133" s="65"/>
      <c r="AY133" s="65"/>
      <c r="AZ133" s="65"/>
    </row>
    <row r="134" spans="23:52" ht="53.25" x14ac:dyDescent="0.8">
      <c r="W134" s="64"/>
      <c r="X134" s="65"/>
      <c r="Y134" s="65"/>
      <c r="Z134" s="65"/>
      <c r="AA134" s="65"/>
      <c r="AB134" s="65"/>
      <c r="AC134" s="65"/>
      <c r="AD134" s="66"/>
      <c r="AE134" s="67"/>
      <c r="AG134" s="65"/>
      <c r="AH134" s="65"/>
      <c r="AI134" s="65"/>
      <c r="AJ134" s="65"/>
      <c r="AK134" s="65"/>
      <c r="AL134" s="65"/>
      <c r="AM134" s="65"/>
      <c r="AN134" s="65"/>
      <c r="AO134" s="65"/>
      <c r="AP134" s="68"/>
      <c r="AQ134" s="68"/>
      <c r="AR134" s="68"/>
      <c r="AS134" s="69"/>
      <c r="AT134" s="65"/>
      <c r="AU134" s="70"/>
      <c r="AV134" s="65"/>
      <c r="AW134" s="65"/>
      <c r="AX134" s="65"/>
      <c r="AY134" s="65"/>
      <c r="AZ134" s="65"/>
    </row>
    <row r="135" spans="23:52" ht="53.25" x14ac:dyDescent="0.8">
      <c r="W135" s="64"/>
      <c r="X135" s="65"/>
      <c r="Y135" s="65"/>
      <c r="Z135" s="65"/>
      <c r="AA135" s="65"/>
      <c r="AB135" s="65"/>
      <c r="AC135" s="65"/>
      <c r="AD135" s="66"/>
      <c r="AE135" s="67"/>
      <c r="AG135" s="65"/>
      <c r="AH135" s="65"/>
      <c r="AI135" s="65"/>
      <c r="AJ135" s="65"/>
      <c r="AK135" s="65"/>
      <c r="AL135" s="65"/>
      <c r="AM135" s="65"/>
      <c r="AN135" s="65"/>
      <c r="AO135" s="65"/>
      <c r="AP135" s="68"/>
      <c r="AQ135" s="68"/>
      <c r="AR135" s="68"/>
      <c r="AS135" s="69"/>
      <c r="AT135" s="65"/>
      <c r="AU135" s="70"/>
      <c r="AV135" s="65"/>
      <c r="AW135" s="65"/>
      <c r="AX135" s="65"/>
      <c r="AY135" s="65"/>
      <c r="AZ135" s="65"/>
    </row>
    <row r="136" spans="23:52" ht="53.25" x14ac:dyDescent="0.8">
      <c r="W136" s="64"/>
      <c r="X136" s="65"/>
      <c r="Y136" s="65"/>
      <c r="Z136" s="65"/>
      <c r="AA136" s="65"/>
      <c r="AB136" s="65"/>
      <c r="AC136" s="65"/>
      <c r="AD136" s="66"/>
      <c r="AE136" s="67"/>
      <c r="AG136" s="65"/>
      <c r="AH136" s="65"/>
      <c r="AI136" s="65"/>
      <c r="AJ136" s="65"/>
      <c r="AK136" s="65"/>
      <c r="AL136" s="65"/>
      <c r="AM136" s="65"/>
      <c r="AN136" s="65"/>
      <c r="AO136" s="65"/>
      <c r="AP136" s="68"/>
      <c r="AQ136" s="68"/>
      <c r="AR136" s="68"/>
      <c r="AS136" s="69"/>
      <c r="AT136" s="65"/>
      <c r="AU136" s="70"/>
      <c r="AV136" s="65"/>
      <c r="AW136" s="65"/>
      <c r="AX136" s="65"/>
      <c r="AY136" s="65"/>
      <c r="AZ136" s="65"/>
    </row>
    <row r="137" spans="23:52" ht="53.25" x14ac:dyDescent="0.8">
      <c r="W137" s="64"/>
      <c r="X137" s="65"/>
      <c r="Y137" s="65"/>
      <c r="Z137" s="65"/>
      <c r="AA137" s="65"/>
      <c r="AB137" s="65"/>
      <c r="AC137" s="65"/>
      <c r="AD137" s="66"/>
      <c r="AE137" s="67"/>
      <c r="AG137" s="65"/>
      <c r="AH137" s="65"/>
      <c r="AI137" s="65"/>
      <c r="AJ137" s="65"/>
      <c r="AK137" s="65"/>
      <c r="AL137" s="65"/>
      <c r="AM137" s="65"/>
      <c r="AN137" s="65"/>
      <c r="AO137" s="65"/>
      <c r="AP137" s="68"/>
      <c r="AQ137" s="68"/>
      <c r="AR137" s="68"/>
      <c r="AS137" s="69"/>
      <c r="AT137" s="65"/>
      <c r="AU137" s="70"/>
      <c r="AV137" s="65"/>
      <c r="AW137" s="65"/>
      <c r="AX137" s="65"/>
      <c r="AY137" s="65"/>
      <c r="AZ137" s="65"/>
    </row>
    <row r="138" spans="23:52" ht="53.25" x14ac:dyDescent="0.8">
      <c r="W138" s="64"/>
      <c r="X138" s="65"/>
      <c r="Y138" s="65"/>
      <c r="Z138" s="65"/>
      <c r="AA138" s="65"/>
      <c r="AB138" s="65"/>
      <c r="AC138" s="65"/>
      <c r="AD138" s="66"/>
      <c r="AE138" s="67"/>
      <c r="AG138" s="65"/>
      <c r="AH138" s="65"/>
      <c r="AI138" s="65"/>
      <c r="AJ138" s="65"/>
      <c r="AK138" s="65"/>
      <c r="AL138" s="65"/>
      <c r="AM138" s="65"/>
      <c r="AN138" s="65"/>
      <c r="AO138" s="65"/>
      <c r="AP138" s="68"/>
      <c r="AQ138" s="68"/>
      <c r="AR138" s="68"/>
      <c r="AS138" s="69"/>
      <c r="AT138" s="65"/>
      <c r="AU138" s="70"/>
      <c r="AV138" s="65"/>
      <c r="AW138" s="65"/>
      <c r="AX138" s="65"/>
      <c r="AY138" s="65"/>
      <c r="AZ138" s="65"/>
    </row>
    <row r="139" spans="23:52" ht="53.25" x14ac:dyDescent="0.8">
      <c r="W139" s="64"/>
      <c r="X139" s="65"/>
      <c r="Y139" s="65"/>
      <c r="Z139" s="65"/>
      <c r="AA139" s="65"/>
      <c r="AB139" s="65"/>
      <c r="AC139" s="65"/>
      <c r="AD139" s="66"/>
      <c r="AE139" s="67"/>
      <c r="AG139" s="65"/>
      <c r="AH139" s="65"/>
      <c r="AI139" s="65"/>
      <c r="AJ139" s="65"/>
      <c r="AK139" s="65"/>
      <c r="AL139" s="65"/>
      <c r="AM139" s="65"/>
      <c r="AN139" s="65"/>
      <c r="AO139" s="65"/>
      <c r="AP139" s="68"/>
      <c r="AQ139" s="68"/>
      <c r="AR139" s="68"/>
      <c r="AS139" s="69"/>
      <c r="AT139" s="65"/>
      <c r="AU139" s="70"/>
      <c r="AV139" s="65"/>
      <c r="AW139" s="65"/>
      <c r="AX139" s="65"/>
      <c r="AY139" s="65"/>
      <c r="AZ139" s="65"/>
    </row>
    <row r="140" spans="23:52" ht="53.25" x14ac:dyDescent="0.8">
      <c r="W140" s="64"/>
      <c r="X140" s="65"/>
      <c r="Y140" s="65"/>
      <c r="Z140" s="65"/>
      <c r="AA140" s="65"/>
      <c r="AB140" s="65"/>
      <c r="AC140" s="65"/>
      <c r="AD140" s="66"/>
      <c r="AE140" s="67"/>
      <c r="AG140" s="65"/>
      <c r="AH140" s="65"/>
      <c r="AI140" s="65"/>
      <c r="AJ140" s="65"/>
      <c r="AK140" s="65"/>
      <c r="AL140" s="65"/>
      <c r="AM140" s="65"/>
      <c r="AN140" s="65"/>
      <c r="AO140" s="65"/>
      <c r="AP140" s="68"/>
      <c r="AQ140" s="68"/>
      <c r="AR140" s="68"/>
      <c r="AS140" s="69"/>
      <c r="AT140" s="65"/>
      <c r="AU140" s="70"/>
      <c r="AV140" s="65"/>
      <c r="AW140" s="65"/>
      <c r="AX140" s="65"/>
      <c r="AY140" s="65"/>
      <c r="AZ140" s="65"/>
    </row>
    <row r="156" spans="40:40" ht="32.25" x14ac:dyDescent="0.5">
      <c r="AN156" s="72" t="s">
        <v>51</v>
      </c>
    </row>
    <row r="157" spans="40:40" ht="32.25" x14ac:dyDescent="0.5">
      <c r="AN157" s="72" t="s">
        <v>52</v>
      </c>
    </row>
    <row r="164" spans="95:95" ht="88.5" x14ac:dyDescent="0.25">
      <c r="CQ164" s="73" t="s">
        <v>53</v>
      </c>
    </row>
    <row r="182" spans="23:52" ht="61.5" x14ac:dyDescent="0.9">
      <c r="W182" s="74" t="s">
        <v>54</v>
      </c>
      <c r="X182" s="75"/>
      <c r="Y182" s="75"/>
      <c r="Z182" s="75"/>
      <c r="AA182" s="75"/>
      <c r="AB182" s="75"/>
      <c r="AC182" s="75"/>
      <c r="AD182" s="75"/>
      <c r="AE182" s="75"/>
      <c r="AF182" s="75"/>
      <c r="AG182" s="75"/>
      <c r="AH182" s="75"/>
      <c r="AI182" s="75"/>
      <c r="AJ182" s="75"/>
      <c r="AK182" s="75"/>
      <c r="AL182" s="75"/>
      <c r="AM182" s="75"/>
      <c r="AN182" s="75"/>
      <c r="AO182" s="75"/>
      <c r="AP182" s="75"/>
      <c r="AQ182" s="75"/>
      <c r="AR182" s="75"/>
      <c r="AS182" s="75"/>
      <c r="AT182" s="75"/>
      <c r="AU182" s="75"/>
      <c r="AV182" s="75"/>
      <c r="AW182" s="75"/>
      <c r="AX182" s="75"/>
      <c r="AY182" s="75"/>
      <c r="AZ182" s="75"/>
    </row>
    <row r="183" spans="23:52" ht="33.75" x14ac:dyDescent="0.5">
      <c r="W183" s="65"/>
      <c r="X183" s="65"/>
      <c r="Y183" s="65"/>
      <c r="Z183" s="65"/>
      <c r="AA183" s="65"/>
      <c r="AB183" s="65"/>
      <c r="AC183" s="65"/>
      <c r="AD183" s="65"/>
      <c r="AE183" s="65"/>
      <c r="AF183" s="65"/>
      <c r="AG183" s="65"/>
      <c r="AH183" s="65"/>
      <c r="AI183" s="65"/>
      <c r="AJ183" s="65"/>
      <c r="AK183" s="65"/>
      <c r="AL183" s="65"/>
      <c r="AM183" s="65"/>
      <c r="AN183" s="65"/>
      <c r="AO183" s="65"/>
      <c r="AP183" s="65"/>
      <c r="AQ183" s="65"/>
      <c r="AR183" s="65"/>
      <c r="AS183" s="65"/>
      <c r="AT183" s="65"/>
      <c r="AU183" s="65"/>
      <c r="AV183" s="65"/>
      <c r="AW183" s="65"/>
      <c r="AX183" s="65"/>
      <c r="AY183" s="65"/>
      <c r="AZ183" s="65"/>
    </row>
    <row r="184" spans="23:52" ht="55.5" thickBot="1" x14ac:dyDescent="0.85">
      <c r="W184" s="76"/>
      <c r="X184" s="77"/>
      <c r="Y184" s="77"/>
      <c r="Z184" s="77"/>
      <c r="AA184" s="77"/>
      <c r="AB184" s="77"/>
      <c r="AC184" s="77"/>
      <c r="AD184" s="78"/>
      <c r="AE184" s="79" t="s">
        <v>55</v>
      </c>
      <c r="AG184" s="65"/>
      <c r="AH184" s="65"/>
      <c r="AI184" s="65"/>
      <c r="AJ184" s="65"/>
      <c r="AK184" s="65"/>
      <c r="AL184" s="65"/>
      <c r="AM184" s="65"/>
      <c r="AN184" s="65"/>
      <c r="AO184" s="65"/>
      <c r="AP184" s="80" t="s">
        <v>56</v>
      </c>
      <c r="AQ184" s="80"/>
      <c r="AR184" s="80"/>
      <c r="AS184" s="81"/>
      <c r="AT184" s="77"/>
      <c r="AU184" s="77"/>
      <c r="AV184" s="77"/>
      <c r="AW184" s="77"/>
      <c r="AX184" s="77"/>
      <c r="AY184" s="77"/>
      <c r="AZ184" s="77"/>
    </row>
    <row r="185" spans="23:52" ht="54.75" thickTop="1" thickBot="1" x14ac:dyDescent="0.85">
      <c r="W185" s="82"/>
      <c r="X185" s="83"/>
      <c r="Y185" s="83"/>
      <c r="Z185" s="83"/>
      <c r="AA185" s="83"/>
      <c r="AB185" s="83"/>
      <c r="AC185" s="83"/>
      <c r="AD185" s="84"/>
      <c r="AE185" s="85" t="s">
        <v>57</v>
      </c>
      <c r="AG185" s="65"/>
      <c r="AH185" s="65"/>
      <c r="AI185" s="65"/>
      <c r="AJ185" s="65"/>
      <c r="AK185" s="65"/>
      <c r="AL185" s="65"/>
      <c r="AM185" s="65"/>
      <c r="AN185" s="65"/>
      <c r="AO185" s="65"/>
      <c r="AP185" s="86" t="s">
        <v>58</v>
      </c>
      <c r="AQ185" s="86"/>
      <c r="AR185" s="86"/>
      <c r="AS185" s="87"/>
      <c r="AT185" s="83"/>
      <c r="AU185" s="83"/>
      <c r="AV185" s="83"/>
      <c r="AW185" s="83"/>
      <c r="AX185" s="83"/>
      <c r="AY185" s="83"/>
      <c r="AZ185" s="83"/>
    </row>
    <row r="186" spans="23:52" ht="54.75" thickTop="1" thickBot="1" x14ac:dyDescent="0.85">
      <c r="W186" s="82"/>
      <c r="X186" s="83"/>
      <c r="Y186" s="83"/>
      <c r="Z186" s="83"/>
      <c r="AA186" s="83"/>
      <c r="AB186" s="83"/>
      <c r="AC186" s="83"/>
      <c r="AD186" s="84"/>
      <c r="AE186" s="85" t="s">
        <v>59</v>
      </c>
      <c r="AG186" s="65"/>
      <c r="AH186" s="65"/>
      <c r="AI186" s="65"/>
      <c r="AJ186" s="65"/>
      <c r="AK186" s="65"/>
      <c r="AL186" s="65"/>
      <c r="AM186" s="65"/>
      <c r="AN186" s="65"/>
      <c r="AO186" s="65"/>
      <c r="AP186" s="86" t="s">
        <v>60</v>
      </c>
      <c r="AQ186" s="86"/>
      <c r="AR186" s="86"/>
      <c r="AS186" s="87"/>
      <c r="AT186" s="83"/>
      <c r="AU186" s="83"/>
      <c r="AV186" s="83"/>
      <c r="AW186" s="83"/>
      <c r="AX186" s="83"/>
      <c r="AY186" s="83"/>
      <c r="AZ186" s="83"/>
    </row>
    <row r="187" spans="23:52" ht="54.75" thickTop="1" thickBot="1" x14ac:dyDescent="0.85">
      <c r="W187" s="82"/>
      <c r="X187" s="83"/>
      <c r="Y187" s="83"/>
      <c r="Z187" s="83"/>
      <c r="AA187" s="83"/>
      <c r="AB187" s="83"/>
      <c r="AC187" s="83"/>
      <c r="AD187" s="84"/>
      <c r="AE187" s="85" t="s">
        <v>61</v>
      </c>
      <c r="AG187" s="65"/>
      <c r="AH187" s="65"/>
      <c r="AI187" s="65"/>
      <c r="AJ187" s="65"/>
      <c r="AK187" s="65"/>
      <c r="AL187" s="65"/>
      <c r="AM187" s="65"/>
      <c r="AN187" s="65"/>
      <c r="AO187" s="65"/>
      <c r="AP187" s="86" t="s">
        <v>62</v>
      </c>
      <c r="AQ187" s="86"/>
      <c r="AR187" s="86"/>
      <c r="AS187" s="87"/>
      <c r="AT187" s="83"/>
      <c r="AU187" s="83"/>
      <c r="AV187" s="83"/>
      <c r="AW187" s="83"/>
      <c r="AX187" s="83"/>
      <c r="AY187" s="83"/>
      <c r="AZ187" s="83"/>
    </row>
    <row r="188" spans="23:52" ht="54.75" thickTop="1" thickBot="1" x14ac:dyDescent="0.85">
      <c r="W188" s="82"/>
      <c r="X188" s="83"/>
      <c r="Y188" s="83"/>
      <c r="Z188" s="83"/>
      <c r="AA188" s="83"/>
      <c r="AB188" s="83"/>
      <c r="AC188" s="83"/>
      <c r="AD188" s="84"/>
      <c r="AE188" s="85" t="s">
        <v>63</v>
      </c>
      <c r="AG188" s="65"/>
      <c r="AH188" s="65"/>
      <c r="AI188" s="65"/>
      <c r="AJ188" s="65"/>
      <c r="AK188" s="65"/>
      <c r="AL188" s="65"/>
      <c r="AM188" s="65"/>
      <c r="AN188" s="65"/>
      <c r="AO188" s="65"/>
      <c r="AP188" s="86" t="s">
        <v>64</v>
      </c>
      <c r="AQ188" s="86"/>
      <c r="AR188" s="86"/>
      <c r="AS188" s="87"/>
      <c r="AT188" s="83"/>
      <c r="AU188" s="88" t="s">
        <v>65</v>
      </c>
      <c r="AV188" s="83"/>
      <c r="AW188" s="83"/>
      <c r="AX188" s="83"/>
      <c r="AY188" s="83"/>
      <c r="AZ188" s="83"/>
    </row>
    <row r="189" spans="23:52" ht="34.5" thickTop="1" x14ac:dyDescent="0.5">
      <c r="W189" s="65"/>
      <c r="X189" s="65"/>
      <c r="Y189" s="65"/>
      <c r="Z189" s="65"/>
      <c r="AA189" s="65"/>
      <c r="AB189" s="65"/>
      <c r="AC189" s="65"/>
      <c r="AD189" s="65"/>
      <c r="AE189" s="65"/>
      <c r="AF189" s="65"/>
      <c r="AG189" s="65"/>
      <c r="AH189" s="65"/>
      <c r="AI189" s="65"/>
      <c r="AJ189" s="65"/>
      <c r="AK189" s="65"/>
      <c r="AL189" s="65"/>
      <c r="AM189" s="65"/>
      <c r="AN189" s="65"/>
      <c r="AO189" s="65"/>
      <c r="AP189" s="65"/>
      <c r="AQ189" s="65"/>
      <c r="AR189" s="65"/>
      <c r="AS189" s="65"/>
      <c r="AT189" s="65"/>
      <c r="AU189" s="65"/>
      <c r="AV189" s="65"/>
      <c r="AW189" s="65"/>
      <c r="AX189" s="65"/>
      <c r="AY189" s="65"/>
      <c r="AZ189" s="65"/>
    </row>
    <row r="190" spans="23:52" ht="33.75" x14ac:dyDescent="0.5">
      <c r="W190" s="65"/>
      <c r="X190" s="65"/>
      <c r="Y190" s="65"/>
      <c r="Z190" s="65"/>
      <c r="AA190" s="65"/>
      <c r="AB190" s="65"/>
      <c r="AC190" s="65"/>
      <c r="AD190" s="65"/>
      <c r="AE190" s="65"/>
      <c r="AF190" s="65"/>
      <c r="AG190" s="65"/>
      <c r="AH190" s="65"/>
      <c r="AI190" s="65"/>
      <c r="AJ190" s="65"/>
      <c r="AK190" s="65"/>
      <c r="AL190" s="65"/>
      <c r="AM190" s="65"/>
      <c r="AN190" s="65"/>
      <c r="AO190" s="65"/>
      <c r="AP190" s="65"/>
      <c r="AQ190" s="65"/>
      <c r="AR190" s="65"/>
      <c r="AS190" s="65"/>
      <c r="AT190" s="65"/>
      <c r="AU190" s="65"/>
      <c r="AV190" s="65"/>
      <c r="AW190" s="65"/>
      <c r="AX190" s="65"/>
      <c r="AY190" s="65"/>
      <c r="AZ190" s="65"/>
    </row>
    <row r="212" spans="23:68" s="89" customFormat="1" x14ac:dyDescent="0.25">
      <c r="W212"/>
      <c r="X212"/>
      <c r="Y212"/>
      <c r="Z212"/>
      <c r="AA212"/>
      <c r="AB212"/>
      <c r="AC212"/>
      <c r="AD212"/>
    </row>
    <row r="213" spans="23:68" s="89" customFormat="1" x14ac:dyDescent="0.25">
      <c r="X213"/>
      <c r="Y213"/>
      <c r="Z213"/>
      <c r="AA213"/>
      <c r="AB213"/>
      <c r="AC213"/>
      <c r="AD213"/>
    </row>
    <row r="214" spans="23:68" s="89" customFormat="1" x14ac:dyDescent="0.25">
      <c r="X214"/>
      <c r="Y214"/>
      <c r="Z214"/>
      <c r="AA214"/>
      <c r="AB214"/>
      <c r="AC214"/>
      <c r="AD214"/>
    </row>
    <row r="215" spans="23:68" s="89" customFormat="1" x14ac:dyDescent="0.25">
      <c r="X215"/>
      <c r="Y215"/>
      <c r="Z215"/>
      <c r="AA215"/>
      <c r="AB215"/>
      <c r="AC215"/>
      <c r="AD215"/>
    </row>
    <row r="216" spans="23:68" s="89" customFormat="1" x14ac:dyDescent="0.25">
      <c r="X216"/>
      <c r="Y216"/>
      <c r="Z216"/>
      <c r="AA216"/>
      <c r="AB216"/>
      <c r="AC216"/>
      <c r="AD216"/>
      <c r="BH216"/>
      <c r="BI216"/>
      <c r="BJ216"/>
      <c r="BK216"/>
      <c r="BL216"/>
      <c r="BM216"/>
      <c r="BN216"/>
      <c r="BO216"/>
      <c r="BP216"/>
    </row>
    <row r="217" spans="23:68" s="89" customFormat="1" x14ac:dyDescent="0.25">
      <c r="X217"/>
      <c r="Y217"/>
      <c r="Z217"/>
      <c r="AA217"/>
      <c r="AB217"/>
      <c r="AC217"/>
      <c r="AD217"/>
      <c r="BH217"/>
      <c r="BI217"/>
      <c r="BJ217"/>
      <c r="BK217"/>
      <c r="BL217"/>
      <c r="BM217"/>
      <c r="BN217"/>
      <c r="BO217"/>
      <c r="BP217"/>
    </row>
    <row r="218" spans="23:68" ht="15.75" thickBot="1" x14ac:dyDescent="0.3"/>
    <row r="219" spans="23:68" ht="34.5" thickBot="1" x14ac:dyDescent="0.55000000000000004">
      <c r="AH219" s="90"/>
      <c r="AI219" s="91"/>
      <c r="AJ219" s="91"/>
      <c r="AK219" s="91"/>
      <c r="AL219" s="91"/>
      <c r="AM219" s="91"/>
      <c r="AN219" s="91"/>
      <c r="AO219" s="92"/>
    </row>
    <row r="226" spans="14:89" x14ac:dyDescent="0.25">
      <c r="N226" t="s">
        <v>66</v>
      </c>
      <c r="CJ226" t="s">
        <v>66</v>
      </c>
      <c r="CK226" s="93">
        <f>COUNTIFS(U1:U35,#REF!)</f>
        <v>0</v>
      </c>
    </row>
  </sheetData>
  <mergeCells count="2">
    <mergeCell ref="AL34:BO50"/>
    <mergeCell ref="T110:BN110"/>
  </mergeCells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95C325-F5FB-4DAF-AB99-478B3DC1CD26}">
  <sheetPr>
    <tabColor rgb="FFFFFF00"/>
  </sheetPr>
  <dimension ref="A1"/>
  <sheetViews>
    <sheetView showGridLines="0" topLeftCell="A11" zoomScaleNormal="100" workbookViewId="0">
      <selection activeCell="AG59" sqref="AG59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1A8061-F83E-4D56-8E26-DB4EEC2ABD9D}">
  <sheetPr>
    <tabColor rgb="FFFFFF00"/>
  </sheetPr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18</vt:i4>
      </vt:variant>
    </vt:vector>
  </HeadingPairs>
  <TitlesOfParts>
    <vt:vector size="18" baseType="lpstr">
      <vt:lpstr>(1828)C</vt:lpstr>
      <vt:lpstr>(1828)C (2)</vt:lpstr>
      <vt:lpstr>(1828)C (3)</vt:lpstr>
      <vt:lpstr>(1829)C</vt:lpstr>
      <vt:lpstr>(1830)C</vt:lpstr>
      <vt:lpstr>(1831)C</vt:lpstr>
      <vt:lpstr>(1832)C</vt:lpstr>
      <vt:lpstr>5Videos</vt:lpstr>
      <vt:lpstr>OnlyApp</vt:lpstr>
      <vt:lpstr>LOOKUP</vt:lpstr>
      <vt:lpstr>(1828)</vt:lpstr>
      <vt:lpstr>1828Part(2)</vt:lpstr>
      <vt:lpstr>1828Part(3)</vt:lpstr>
      <vt:lpstr>(1829)</vt:lpstr>
      <vt:lpstr>(1830)</vt:lpstr>
      <vt:lpstr>(1831-32)</vt:lpstr>
      <vt:lpstr>1828Part(4)</vt:lpstr>
      <vt:lpstr>1828Part(5)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Girvin, Michael</dc:creator>
  <cp:lastModifiedBy>Girvin, Michael</cp:lastModifiedBy>
  <dcterms:created xsi:type="dcterms:W3CDTF">2015-06-05T18:17:20Z</dcterms:created>
  <dcterms:modified xsi:type="dcterms:W3CDTF">2023-07-21T01:20:08Z</dcterms:modified>
</cp:coreProperties>
</file>