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8"/>
  <workbookPr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20-1829\"/>
    </mc:Choice>
  </mc:AlternateContent>
  <xr:revisionPtr revIDLastSave="0" documentId="13_ncr:1_{10CA5711-4293-4717-AC23-7DD43096F8F7}" xr6:coauthVersionLast="47" xr6:coauthVersionMax="47" xr10:uidLastSave="{00000000-0000-0000-0000-000000000000}"/>
  <bookViews>
    <workbookView xWindow="4515" yWindow="2475" windowWidth="21120" windowHeight="11550" tabRatio="642" firstSheet="2" activeTab="2" xr2:uid="{00000000-000D-0000-FFFF-FFFF00000000}"/>
  </bookViews>
  <sheets>
    <sheet name="1824C" sheetId="4" r:id="rId1"/>
    <sheet name="1823" sheetId="1" r:id="rId2"/>
    <sheet name="1824" sheetId="5" r:id="rId3"/>
  </sheets>
  <definedNames>
    <definedName name="ShowFormulas">_xlfn.LAMBDA(_xlpm.Reference,_xlfn.LET(_xlpm.c,_xlpm.Reference,IFERROR(_xlfn.TOCOL(ADDRESS(ROW(_xlpm.c),COLUMN(_xlpm.c),4)&amp;": "&amp;_xlfn.FORMULATEXT(_xlpm.c),2),"")))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8" i="5" l="1" a="1"/>
  <c r="S17" i="5" a="1"/>
  <c r="S19" i="5" a="1"/>
  <c r="S18" i="5" l="1"/>
  <c r="S17" i="5"/>
  <c r="S19" i="5"/>
  <c r="X7" i="5" a="1"/>
  <c r="X7" i="5" s="1"/>
  <c r="I7" i="5" a="1"/>
  <c r="I7" i="5" s="1"/>
  <c r="B7" i="5"/>
  <c r="B8" i="5"/>
  <c r="B9" i="5"/>
  <c r="B10" i="5"/>
  <c r="B11" i="5"/>
  <c r="B12" i="5"/>
  <c r="B13" i="5"/>
  <c r="G3" i="5"/>
  <c r="I7" i="1" a="1"/>
  <c r="I7" i="1" s="1"/>
  <c r="H7" i="1" a="1"/>
  <c r="H7" i="1" s="1"/>
  <c r="G10" i="1"/>
  <c r="G11" i="1"/>
  <c r="G12" i="1"/>
  <c r="G13" i="1"/>
  <c r="G14" i="1"/>
  <c r="H6" i="1"/>
  <c r="I6" i="1"/>
  <c r="G6" i="1"/>
  <c r="E7" i="1"/>
  <c r="E8" i="1"/>
  <c r="E9" i="1"/>
  <c r="E10" i="1"/>
  <c r="E11" i="1"/>
  <c r="E12" i="1"/>
  <c r="E13" i="1"/>
  <c r="E14" i="1"/>
  <c r="V8" i="5" l="1"/>
  <c r="V7" i="5"/>
  <c r="U11" i="5"/>
  <c r="U10" i="5"/>
  <c r="V11" i="5"/>
  <c r="U7" i="5"/>
  <c r="V10" i="5"/>
  <c r="V9" i="5"/>
  <c r="U9" i="5"/>
  <c r="U8" i="5"/>
  <c r="R7" i="5" a="1"/>
  <c r="L7" i="5" a="1"/>
  <c r="L7" i="5" s="1"/>
  <c r="O7" i="5"/>
  <c r="O10" i="5"/>
  <c r="P10" i="5"/>
  <c r="P9" i="5"/>
  <c r="P11" i="5"/>
  <c r="O9" i="5"/>
  <c r="O11" i="5"/>
  <c r="P8" i="5"/>
  <c r="O8" i="5"/>
  <c r="P7" i="5"/>
  <c r="J14" i="5"/>
  <c r="F7" i="5"/>
  <c r="F10" i="5"/>
  <c r="G7" i="5"/>
  <c r="F11" i="5"/>
  <c r="G10" i="5"/>
  <c r="G9" i="5"/>
  <c r="F9" i="5"/>
  <c r="G8" i="5"/>
  <c r="F8" i="5"/>
  <c r="G11" i="5"/>
  <c r="G7" i="1"/>
  <c r="G9" i="1"/>
  <c r="G8" i="1"/>
  <c r="V14" i="5" l="1"/>
  <c r="R7" i="5"/>
  <c r="S14" i="5"/>
  <c r="M14" i="5"/>
  <c r="P14" i="5"/>
  <c r="G14" i="5"/>
  <c r="H3" i="1"/>
  <c r="M7" i="1" a="1"/>
  <c r="M7" i="1" s="1"/>
  <c r="K7" i="1" a="1"/>
  <c r="K7" i="1" s="1"/>
  <c r="Y7" i="1" a="1"/>
  <c r="Y7" i="1" s="1"/>
  <c r="CK226" i="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</futureMetadata>
  <cellMetadata count="1">
    <bk>
      <rc t="1" v="0"/>
    </bk>
  </cellMetadata>
  <valueMetadata count="16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</valueMetadata>
</metadata>
</file>

<file path=xl/sharedStrings.xml><?xml version="1.0" encoding="utf-8"?>
<sst xmlns="http://schemas.openxmlformats.org/spreadsheetml/2006/main" count="105" uniqueCount="65">
  <si>
    <t>Videos &amp; Full Free Classes @ excelisfun</t>
  </si>
  <si>
    <t>Excel Counting Formulas: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</si>
  <si>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</si>
  <si>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</si>
  <si>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</si>
  <si>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</si>
  <si>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</si>
  <si>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</si>
  <si>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</si>
  <si>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</si>
  <si>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</si>
  <si>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</si>
  <si>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</si>
  <si>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</si>
  <si>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</si>
  <si>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</si>
  <si>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</si>
  <si>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</si>
  <si>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Bellen</t>
  </si>
  <si>
    <t>Product</t>
  </si>
  <si>
    <t>Picture</t>
  </si>
  <si>
    <t>Price</t>
  </si>
  <si>
    <t>Bellen Wind Dancer</t>
  </si>
  <si>
    <t>Deuce</t>
  </si>
  <si>
    <t>Carlota</t>
  </si>
  <si>
    <t>Majestic Beaut</t>
  </si>
  <si>
    <t>Sunshine</t>
  </si>
  <si>
    <t>Quad</t>
  </si>
  <si>
    <t>Sunset</t>
  </si>
  <si>
    <t>Random Picture Lookup</t>
  </si>
  <si>
    <t>Bart Formula:</t>
  </si>
  <si>
    <t>Population size = N =</t>
  </si>
  <si>
    <t>Sample size = n =</t>
  </si>
  <si>
    <t>Random Sort</t>
  </si>
  <si>
    <t>Random Sort:</t>
  </si>
  <si>
    <t>Selecting a Random Sample:</t>
  </si>
  <si>
    <t>Rand</t>
  </si>
  <si>
    <t>Finite Population Frame:</t>
  </si>
  <si>
    <t>Sample Size = n =</t>
  </si>
  <si>
    <t>Pop size</t>
  </si>
  <si>
    <t>RAND</t>
  </si>
  <si>
    <t>Sales Rep</t>
  </si>
  <si>
    <t>Sales</t>
  </si>
  <si>
    <t>Sioux</t>
  </si>
  <si>
    <t>Jo</t>
  </si>
  <si>
    <t>Chin</t>
  </si>
  <si>
    <t>Sheliadawn</t>
  </si>
  <si>
    <t>Kip</t>
  </si>
  <si>
    <t>Tyrone</t>
  </si>
  <si>
    <t>Note: RAND or RANDARRAY:</t>
  </si>
  <si>
    <t>1) Generates a 15 digit number between 0 and 1 using a uniform distribution. RAND generates: 0 &lt;= Number &lt; 1.</t>
  </si>
  <si>
    <t>2) RAND is a volatile function, which means it recalculates after any action you make in Excel (like hit Enter)</t>
  </si>
  <si>
    <t>2) F9 key tells RAND function to recalculate.</t>
  </si>
  <si>
    <r>
      <t>Ave (X</t>
    </r>
    <r>
      <rPr>
        <vertAlign val="subscript"/>
        <sz val="11"/>
        <color theme="1"/>
        <rFont val="Calibri"/>
        <family val="2"/>
        <scheme val="minor"/>
      </rPr>
      <t>bar</t>
    </r>
    <r>
      <rPr>
        <sz val="11"/>
        <color theme="1"/>
        <rFont val="Calibri"/>
        <family val="2"/>
        <scheme val="minor"/>
      </rPr>
      <t>) =</t>
    </r>
  </si>
  <si>
    <t>Bart Titulaer Excel Bart 9400</t>
  </si>
  <si>
    <t>Excel Magic Trick 1823: Random Sort &amp; Lookup</t>
  </si>
  <si>
    <t>Select Simple Random Sample:</t>
  </si>
  <si>
    <t>Any Version of Excel</t>
  </si>
  <si>
    <t xml:space="preserve">M 365 Excel </t>
  </si>
  <si>
    <t>Try them here = &gt;</t>
  </si>
  <si>
    <t>M 365 Excel &amp; Old School Formulas</t>
  </si>
  <si>
    <r>
      <rPr>
        <b/>
        <sz val="100"/>
        <color theme="1"/>
        <rFont val="Calibri"/>
        <family val="2"/>
        <scheme val="minor"/>
      </rPr>
      <t xml:space="preserve">   
</t>
    </r>
    <r>
      <rPr>
        <b/>
        <sz val="258"/>
        <color theme="1"/>
        <rFont val="Calibri"/>
        <family val="2"/>
        <scheme val="minor"/>
      </rPr>
      <t>Random
Sample
in Excel</t>
    </r>
  </si>
  <si>
    <t>@Reduce_Scan from YouTube:</t>
  </si>
  <si>
    <t>Alternative for generating randon numbers between 1 and 10 by "bringing order using the probability of disorder":</t>
  </si>
  <si>
    <t>ExcelLamda: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</si>
</sst>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125"/>
      <color theme="0"/>
      <name val="Calibri"/>
      <family val="2"/>
      <scheme val="minor"/>
    </font>
    <font>
      <b/>
      <sz val="143"/>
      <color theme="0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0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b/>
      <sz val="25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Continuous"/>
    </xf>
    <xf numFmtId="0" fontId="0" fillId="3" borderId="0" xfId="0" applyFill="1"/>
    <xf numFmtId="0" fontId="4" fillId="3" borderId="0" xfId="0" applyFont="1" applyFill="1" applyAlignment="1">
      <alignment horizontal="centerContinuous"/>
    </xf>
    <xf numFmtId="0" fontId="5" fillId="4" borderId="1" xfId="0" applyFont="1" applyFill="1" applyBorder="1" applyAlignment="1">
      <alignment vertical="top"/>
    </xf>
    <xf numFmtId="0" fontId="5" fillId="4" borderId="2" xfId="0" applyFont="1" applyFill="1" applyBorder="1" applyAlignment="1">
      <alignment vertical="top"/>
    </xf>
    <xf numFmtId="0" fontId="3" fillId="4" borderId="4" xfId="0" applyFont="1" applyFill="1" applyBorder="1"/>
    <xf numFmtId="0" fontId="3" fillId="3" borderId="0" xfId="0" applyFont="1" applyFill="1"/>
    <xf numFmtId="0" fontId="0" fillId="5" borderId="0" xfId="0" applyFill="1"/>
    <xf numFmtId="0" fontId="0" fillId="4" borderId="4" xfId="0" applyFill="1" applyBorder="1"/>
    <xf numFmtId="0" fontId="0" fillId="4" borderId="0" xfId="0" applyFill="1"/>
    <xf numFmtId="0" fontId="10" fillId="4" borderId="0" xfId="0" applyFont="1" applyFill="1" applyAlignment="1">
      <alignment horizontal="left" indent="2"/>
    </xf>
    <xf numFmtId="0" fontId="10" fillId="4" borderId="0" xfId="0" applyFont="1" applyFill="1"/>
    <xf numFmtId="0" fontId="12" fillId="4" borderId="0" xfId="0" applyFont="1" applyFill="1" applyAlignment="1">
      <alignment horizontal="right" indent="2"/>
    </xf>
    <xf numFmtId="0" fontId="9" fillId="4" borderId="0" xfId="0" applyFont="1" applyFill="1" applyAlignment="1">
      <alignment horizontal="right" indent="2"/>
    </xf>
    <xf numFmtId="0" fontId="0" fillId="4" borderId="6" xfId="0" applyFill="1" applyBorder="1"/>
    <xf numFmtId="0" fontId="0" fillId="4" borderId="7" xfId="0" applyFill="1" applyBorder="1"/>
    <xf numFmtId="0" fontId="10" fillId="4" borderId="7" xfId="0" applyFont="1" applyFill="1" applyBorder="1" applyAlignment="1">
      <alignment horizontal="left" indent="2"/>
    </xf>
    <xf numFmtId="0" fontId="10" fillId="4" borderId="7" xfId="0" applyFont="1" applyFill="1" applyBorder="1"/>
    <xf numFmtId="0" fontId="12" fillId="4" borderId="7" xfId="0" applyFont="1" applyFill="1" applyBorder="1" applyAlignment="1">
      <alignment horizontal="right" indent="2"/>
    </xf>
    <xf numFmtId="0" fontId="9" fillId="4" borderId="7" xfId="0" applyFont="1" applyFill="1" applyBorder="1" applyAlignment="1">
      <alignment horizontal="right" indent="2"/>
    </xf>
    <xf numFmtId="0" fontId="10" fillId="3" borderId="0" xfId="0" applyFont="1" applyFill="1" applyAlignment="1">
      <alignment horizontal="left" indent="2"/>
    </xf>
    <xf numFmtId="0" fontId="10" fillId="3" borderId="0" xfId="0" applyFont="1" applyFill="1"/>
    <xf numFmtId="0" fontId="12" fillId="3" borderId="0" xfId="0" applyFont="1" applyFill="1" applyAlignment="1">
      <alignment horizontal="right" indent="2"/>
    </xf>
    <xf numFmtId="0" fontId="9" fillId="3" borderId="0" xfId="0" applyFont="1" applyFill="1" applyAlignment="1">
      <alignment horizontal="right" indent="2"/>
    </xf>
    <xf numFmtId="0" fontId="9" fillId="3" borderId="0" xfId="0" applyFont="1" applyFill="1"/>
    <xf numFmtId="0" fontId="12" fillId="3" borderId="0" xfId="0" applyFont="1" applyFill="1"/>
    <xf numFmtId="0" fontId="13" fillId="3" borderId="0" xfId="0" applyFont="1" applyFill="1"/>
    <xf numFmtId="0" fontId="10" fillId="0" borderId="0" xfId="0" applyFont="1" applyAlignment="1">
      <alignment horizontal="left" indent="2"/>
    </xf>
    <xf numFmtId="0" fontId="10" fillId="0" borderId="0" xfId="0" applyFont="1"/>
    <xf numFmtId="0" fontId="12" fillId="0" borderId="0" xfId="0" applyFont="1" applyAlignment="1">
      <alignment horizontal="right" indent="2"/>
    </xf>
    <xf numFmtId="0" fontId="9" fillId="0" borderId="0" xfId="0" applyFont="1" applyAlignment="1">
      <alignment horizontal="right" indent="2"/>
    </xf>
    <xf numFmtId="0" fontId="9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7" fillId="6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Continuous"/>
    </xf>
    <xf numFmtId="0" fontId="8" fillId="7" borderId="0" xfId="0" applyFont="1" applyFill="1" applyAlignment="1">
      <alignment horizontal="centerContinuous"/>
    </xf>
    <xf numFmtId="0" fontId="10" fillId="0" borderId="9" xfId="0" applyFont="1" applyBorder="1" applyAlignment="1">
      <alignment horizontal="left" indent="2"/>
    </xf>
    <xf numFmtId="0" fontId="10" fillId="0" borderId="9" xfId="0" applyFont="1" applyBorder="1"/>
    <xf numFmtId="0" fontId="12" fillId="0" borderId="9" xfId="0" applyFont="1" applyBorder="1" applyAlignment="1">
      <alignment horizontal="right" indent="2"/>
    </xf>
    <xf numFmtId="0" fontId="9" fillId="0" borderId="9" xfId="0" applyFont="1" applyBorder="1" applyAlignment="1">
      <alignment horizontal="right" indent="2"/>
    </xf>
    <xf numFmtId="0" fontId="9" fillId="0" borderId="9" xfId="0" applyFont="1" applyBorder="1"/>
    <xf numFmtId="0" fontId="12" fillId="0" borderId="9" xfId="0" applyFont="1" applyBorder="1"/>
    <xf numFmtId="0" fontId="10" fillId="0" borderId="10" xfId="0" applyFont="1" applyBorder="1" applyAlignment="1">
      <alignment horizontal="left" indent="2"/>
    </xf>
    <xf numFmtId="0" fontId="10" fillId="0" borderId="10" xfId="0" applyFont="1" applyBorder="1"/>
    <xf numFmtId="0" fontId="12" fillId="0" borderId="10" xfId="0" applyFont="1" applyBorder="1" applyAlignment="1">
      <alignment horizontal="right" indent="2"/>
    </xf>
    <xf numFmtId="0" fontId="9" fillId="0" borderId="10" xfId="0" applyFont="1" applyBorder="1" applyAlignment="1">
      <alignment horizontal="right" indent="2"/>
    </xf>
    <xf numFmtId="0" fontId="9" fillId="0" borderId="10" xfId="0" applyFont="1" applyBorder="1"/>
    <xf numFmtId="0" fontId="12" fillId="0" borderId="10" xfId="0" applyFont="1" applyBorder="1"/>
    <xf numFmtId="0" fontId="13" fillId="0" borderId="10" xfId="0" applyFont="1" applyBorder="1"/>
    <xf numFmtId="0" fontId="0" fillId="0" borderId="0" xfId="0" applyAlignment="1">
      <alignment vertical="center"/>
    </xf>
    <xf numFmtId="0" fontId="10" fillId="0" borderId="11" xfId="0" applyFont="1" applyBorder="1"/>
    <xf numFmtId="0" fontId="10" fillId="0" borderId="12" xfId="0" applyFont="1" applyBorder="1"/>
    <xf numFmtId="0" fontId="10" fillId="0" borderId="13" xfId="0" applyFont="1" applyBorder="1"/>
    <xf numFmtId="0" fontId="0" fillId="0" borderId="15" xfId="0" applyBorder="1"/>
    <xf numFmtId="0" fontId="0" fillId="0" borderId="16" xfId="0" applyBorder="1"/>
    <xf numFmtId="0" fontId="10" fillId="0" borderId="16" xfId="0" applyFont="1" applyBorder="1" applyAlignment="1">
      <alignment horizontal="left" indent="2"/>
    </xf>
    <xf numFmtId="0" fontId="10" fillId="0" borderId="16" xfId="0" applyFont="1" applyBorder="1"/>
    <xf numFmtId="0" fontId="12" fillId="0" borderId="16" xfId="0" applyFont="1" applyBorder="1" applyAlignment="1">
      <alignment horizontal="right" indent="2"/>
    </xf>
    <xf numFmtId="0" fontId="9" fillId="0" borderId="16" xfId="0" applyFont="1" applyBorder="1" applyAlignment="1">
      <alignment horizontal="right" indent="2"/>
    </xf>
    <xf numFmtId="0" fontId="9" fillId="0" borderId="16" xfId="0" applyFont="1" applyBorder="1"/>
    <xf numFmtId="0" fontId="12" fillId="0" borderId="16" xfId="0" applyFont="1" applyBorder="1"/>
    <xf numFmtId="0" fontId="13" fillId="0" borderId="16" xfId="0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2" fillId="0" borderId="0" xfId="0" applyFont="1"/>
    <xf numFmtId="0" fontId="1" fillId="6" borderId="14" xfId="0" applyFont="1" applyFill="1" applyBorder="1" applyAlignment="1">
      <alignment wrapText="1"/>
    </xf>
    <xf numFmtId="0" fontId="0" fillId="0" borderId="14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0" borderId="14" xfId="0" applyBorder="1"/>
    <xf numFmtId="0" fontId="6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0" fillId="4" borderId="0" xfId="0" applyFont="1" applyFill="1" applyAlignment="1">
      <alignment horizontal="center"/>
    </xf>
    <xf numFmtId="0" fontId="11" fillId="4" borderId="0" xfId="0" quotePrefix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3" fillId="8" borderId="14" xfId="0" applyFont="1" applyFill="1" applyBorder="1"/>
    <xf numFmtId="0" fontId="0" fillId="4" borderId="14" xfId="0" applyFill="1" applyBorder="1"/>
    <xf numFmtId="0" fontId="19" fillId="0" borderId="0" xfId="0" applyFont="1"/>
    <xf numFmtId="0" fontId="1" fillId="6" borderId="23" xfId="0" applyFont="1" applyFill="1" applyBorder="1" applyAlignment="1">
      <alignment wrapText="1"/>
    </xf>
    <xf numFmtId="0" fontId="1" fillId="6" borderId="14" xfId="0" applyFont="1" applyFill="1" applyBorder="1"/>
    <xf numFmtId="0" fontId="2" fillId="0" borderId="14" xfId="0" applyFont="1" applyBorder="1"/>
    <xf numFmtId="0" fontId="0" fillId="4" borderId="24" xfId="0" applyFill="1" applyBorder="1"/>
    <xf numFmtId="0" fontId="0" fillId="0" borderId="25" xfId="0" applyBorder="1"/>
    <xf numFmtId="0" fontId="3" fillId="6" borderId="22" xfId="0" applyFont="1" applyFill="1" applyBorder="1"/>
    <xf numFmtId="0" fontId="1" fillId="6" borderId="26" xfId="0" applyFont="1" applyFill="1" applyBorder="1"/>
    <xf numFmtId="0" fontId="1" fillId="6" borderId="20" xfId="0" applyFont="1" applyFill="1" applyBorder="1"/>
    <xf numFmtId="0" fontId="0" fillId="4" borderId="17" xfId="0" applyFill="1" applyBorder="1"/>
    <xf numFmtId="0" fontId="0" fillId="0" borderId="23" xfId="0" applyBorder="1"/>
    <xf numFmtId="0" fontId="21" fillId="0" borderId="0" xfId="0" applyFont="1"/>
    <xf numFmtId="0" fontId="2" fillId="0" borderId="0" xfId="0" quotePrefix="1" applyFont="1"/>
    <xf numFmtId="0" fontId="18" fillId="9" borderId="1" xfId="0" applyFont="1" applyFill="1" applyBorder="1" applyAlignment="1">
      <alignment horizontal="left" vertical="center" wrapText="1" indent="36"/>
    </xf>
    <xf numFmtId="0" fontId="18" fillId="9" borderId="2" xfId="0" applyFont="1" applyFill="1" applyBorder="1" applyAlignment="1">
      <alignment horizontal="left" vertical="center" wrapText="1" indent="36"/>
    </xf>
    <xf numFmtId="0" fontId="18" fillId="9" borderId="3" xfId="0" applyFont="1" applyFill="1" applyBorder="1" applyAlignment="1">
      <alignment horizontal="left" vertical="center" wrapText="1" indent="36"/>
    </xf>
    <xf numFmtId="0" fontId="18" fillId="9" borderId="4" xfId="0" applyFont="1" applyFill="1" applyBorder="1" applyAlignment="1">
      <alignment horizontal="left" vertical="center" wrapText="1" indent="36"/>
    </xf>
    <xf numFmtId="0" fontId="18" fillId="9" borderId="0" xfId="0" applyFont="1" applyFill="1" applyAlignment="1">
      <alignment horizontal="left" vertical="center" wrapText="1" indent="36"/>
    </xf>
    <xf numFmtId="0" fontId="18" fillId="9" borderId="5" xfId="0" applyFont="1" applyFill="1" applyBorder="1" applyAlignment="1">
      <alignment horizontal="left" vertical="center" wrapText="1" indent="36"/>
    </xf>
    <xf numFmtId="0" fontId="18" fillId="9" borderId="6" xfId="0" applyFont="1" applyFill="1" applyBorder="1" applyAlignment="1">
      <alignment horizontal="left" vertical="center" wrapText="1" indent="36"/>
    </xf>
    <xf numFmtId="0" fontId="18" fillId="9" borderId="7" xfId="0" applyFont="1" applyFill="1" applyBorder="1" applyAlignment="1">
      <alignment horizontal="left" vertical="center" wrapText="1" indent="36"/>
    </xf>
    <xf numFmtId="0" fontId="18" fillId="9" borderId="8" xfId="0" applyFont="1" applyFill="1" applyBorder="1" applyAlignment="1">
      <alignment horizontal="left" vertical="center" wrapText="1" indent="36"/>
    </xf>
    <xf numFmtId="0" fontId="17" fillId="8" borderId="20" xfId="0" applyFont="1" applyFill="1" applyBorder="1" applyAlignment="1">
      <alignment horizontal="center" vertical="center"/>
    </xf>
    <xf numFmtId="0" fontId="17" fillId="8" borderId="21" xfId="0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center" vertical="center"/>
    </xf>
  </cellXfs>
  <cellStyles count="1">
    <cellStyle name="Normal" xfId="0" builtinId="0"/>
  </cellStyles>
  <dxfs count="16"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rgb="FFCCFFCC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0" formatCode="General"/>
      <fill>
        <patternFill patternType="solid">
          <fgColor indexed="64"/>
          <bgColor rgb="FFCC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color theme="0"/>
      </font>
      <fill>
        <patternFill>
          <bgColor rgb="FF00206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le Style 1" pivot="0" count="2" xr9:uid="{F4887E22-B23E-4258-AF40-D1DB069FB448}">
      <tableStyleElement type="wholeTable" dxfId="15"/>
      <tableStyleElement type="headerRow" dxfId="14"/>
    </tableStyle>
  </tableStyles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image" Target="../media/image21.jp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9.jpg"/><Relationship Id="rId7" Type="http://schemas.openxmlformats.org/officeDocument/2006/relationships/image" Target="../media/image15.jpg"/><Relationship Id="rId12" Type="http://schemas.openxmlformats.org/officeDocument/2006/relationships/image" Target="../media/image20.jpg"/><Relationship Id="rId17" Type="http://schemas.openxmlformats.org/officeDocument/2006/relationships/image" Target="../media/image25.png"/><Relationship Id="rId2" Type="http://schemas.openxmlformats.org/officeDocument/2006/relationships/image" Target="../media/image10.jp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png"/><Relationship Id="rId6" Type="http://schemas.openxmlformats.org/officeDocument/2006/relationships/image" Target="../media/image14.jpg"/><Relationship Id="rId11" Type="http://schemas.openxmlformats.org/officeDocument/2006/relationships/image" Target="../media/image19.jpg"/><Relationship Id="rId24" Type="http://schemas.openxmlformats.org/officeDocument/2006/relationships/image" Target="../media/image32.emf"/><Relationship Id="rId5" Type="http://schemas.openxmlformats.org/officeDocument/2006/relationships/image" Target="../media/image13.emf"/><Relationship Id="rId15" Type="http://schemas.openxmlformats.org/officeDocument/2006/relationships/image" Target="../media/image23.jpg"/><Relationship Id="rId23" Type="http://schemas.openxmlformats.org/officeDocument/2006/relationships/image" Target="../media/image31.emf"/><Relationship Id="rId10" Type="http://schemas.openxmlformats.org/officeDocument/2006/relationships/image" Target="../media/image18.jpg"/><Relationship Id="rId19" Type="http://schemas.openxmlformats.org/officeDocument/2006/relationships/image" Target="../media/image27.emf"/><Relationship Id="rId4" Type="http://schemas.openxmlformats.org/officeDocument/2006/relationships/image" Target="../media/image12.jpg"/><Relationship Id="rId9" Type="http://schemas.openxmlformats.org/officeDocument/2006/relationships/image" Target="../media/image17.jpg"/><Relationship Id="rId14" Type="http://schemas.openxmlformats.org/officeDocument/2006/relationships/image" Target="../media/image22.jpg"/><Relationship Id="rId22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FF24E-444E-409C-813C-1D3946B8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68236"/>
        </a:xfrm>
        <a:prstGeom prst="rect">
          <a:avLst/>
        </a:prstGeom>
      </xdr:spPr>
    </xdr:pic>
    <xdr:clientData/>
  </xdr:twoCellAnchor>
  <xdr:twoCellAnchor editAs="oneCell">
    <xdr:from>
      <xdr:col>5</xdr:col>
      <xdr:colOff>529373</xdr:colOff>
      <xdr:row>39</xdr:row>
      <xdr:rowOff>1543707</xdr:rowOff>
    </xdr:from>
    <xdr:to>
      <xdr:col>15</xdr:col>
      <xdr:colOff>8612</xdr:colOff>
      <xdr:row>48</xdr:row>
      <xdr:rowOff>660066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EFD324-09D2-494F-BC9F-2AD2CEFE5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373" y="22117707"/>
          <a:ext cx="5575239" cy="5117109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DBE7DF-D6F9-466C-8EA4-EFFAB2ED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10607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0600D8-2FF2-4E9A-ADC5-A09FAB13D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89363550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BA2F0A5-6CA4-439D-9B81-E7035B007B38}"/>
            </a:ext>
          </a:extLst>
        </xdr:cNvPr>
        <xdr:cNvGrpSpPr/>
      </xdr:nvGrpSpPr>
      <xdr:grpSpPr>
        <a:xfrm>
          <a:off x="39985950" y="94707074"/>
          <a:ext cx="3562350" cy="4243389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3C5AD74F-2A11-311C-AD44-1D0CF6EF2E65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A8D5AF5-5E2A-205C-F65E-0127A9B010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53</xdr:row>
      <xdr:rowOff>419103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322ADDE5-8E7E-4A21-B868-FF73E4FED2B0}"/>
            </a:ext>
          </a:extLst>
        </xdr:cNvPr>
        <xdr:cNvGrpSpPr/>
      </xdr:nvGrpSpPr>
      <xdr:grpSpPr>
        <a:xfrm>
          <a:off x="49817998" y="24733472"/>
          <a:ext cx="5909323" cy="5632231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3A49EF54-A09F-ADEC-7CA3-8FFB63A6A899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BC4B220-DDB8-2BBF-500D-8AE4383A58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98CFE29-265A-4073-A601-8BB0F3D4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8891825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4E620F2-F545-4C3F-94CD-12E7932E7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8608998"/>
          <a:ext cx="35936634" cy="19914980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6E95B7-EAAC-4837-A4E0-E20E71B6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2641847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054EE80-5B3D-491E-9D66-2F5C8F9C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2326143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0F56DBE-A8CE-48FA-844E-943FA28B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4595455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38C233-8A35-4C80-A3BD-560FDDB3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33094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46BB8CD-D575-4F51-BF6F-634A5720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3547316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22C2E3-1BD8-4D06-B13E-61616873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3547316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4CA1785-5D2A-4D37-AFE5-6CDE15DA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6318105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C8A000D-158D-46D2-9EF4-DF9FE42A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3547316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3E29C54E-9739-495E-801C-696817BF8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462841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53</xdr:row>
      <xdr:rowOff>517064</xdr:rowOff>
    </xdr:to>
    <xdr:pic>
      <xdr:nvPicPr>
        <xdr:cNvPr id="23" name="Picture 22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EDC738F5-7CE9-4E06-BD84-CCE2B336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679775"/>
          <a:ext cx="4492279" cy="1793414"/>
        </a:xfrm>
        <a:prstGeom prst="rect">
          <a:avLst/>
        </a:prstGeom>
      </xdr:spPr>
    </xdr:pic>
    <xdr:clientData/>
  </xdr:twoCellAnchor>
  <xdr:twoCellAnchor>
    <xdr:from>
      <xdr:col>36</xdr:col>
      <xdr:colOff>800100</xdr:colOff>
      <xdr:row>34</xdr:row>
      <xdr:rowOff>3733800</xdr:rowOff>
    </xdr:from>
    <xdr:to>
      <xdr:col>64</xdr:col>
      <xdr:colOff>457200</xdr:colOff>
      <xdr:row>50</xdr:row>
      <xdr:rowOff>533400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555F5EE2-1F1D-4238-9A7A-C5932480576D}"/>
            </a:ext>
          </a:extLst>
        </xdr:cNvPr>
        <xdr:cNvSpPr/>
      </xdr:nvSpPr>
      <xdr:spPr>
        <a:xfrm rot="5400000">
          <a:off x="27946350" y="11753850"/>
          <a:ext cx="12763500" cy="20574000"/>
        </a:xfrm>
        <a:prstGeom prst="wedgeRoundRectCallout">
          <a:avLst>
            <a:gd name="adj1" fmla="val -9984"/>
            <a:gd name="adj2" fmla="val 56645"/>
            <a:gd name="adj3" fmla="val 16667"/>
          </a:avLst>
        </a:prstGeom>
        <a:noFill/>
        <a:ln w="133350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52</xdr:col>
      <xdr:colOff>604837</xdr:colOff>
      <xdr:row>39</xdr:row>
      <xdr:rowOff>112554</xdr:rowOff>
    </xdr:from>
    <xdr:to>
      <xdr:col>62</xdr:col>
      <xdr:colOff>600073</xdr:colOff>
      <xdr:row>47</xdr:row>
      <xdr:rowOff>357187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A5AD42ED-5030-4BBF-9F2B-DF0A65BF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7537" y="20800854"/>
          <a:ext cx="6091236" cy="5654833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516FD86-0F9D-4F00-B63F-E61DE3357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947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F41D3718-432D-4F0E-819E-04849DDBA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659600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93</xdr:col>
      <xdr:colOff>571501</xdr:colOff>
      <xdr:row>35</xdr:row>
      <xdr:rowOff>464741</xdr:rowOff>
    </xdr:from>
    <xdr:to>
      <xdr:col>107</xdr:col>
      <xdr:colOff>69581</xdr:colOff>
      <xdr:row>55</xdr:row>
      <xdr:rowOff>342901</xdr:rowOff>
    </xdr:to>
    <xdr:pic>
      <xdr:nvPicPr>
        <xdr:cNvPr id="28" name="Picture 27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ADF677E5-7A05-4D18-ABFC-2214485AA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07801" y="16200041"/>
          <a:ext cx="11461480" cy="1546106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34</xdr:row>
      <xdr:rowOff>2936932</xdr:rowOff>
    </xdr:from>
    <xdr:to>
      <xdr:col>34</xdr:col>
      <xdr:colOff>762000</xdr:colOff>
      <xdr:row>53</xdr:row>
      <xdr:rowOff>28912</xdr:rowOff>
    </xdr:to>
    <xdr:pic>
      <xdr:nvPicPr>
        <xdr:cNvPr id="29" name="Picture 28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0C6F8BB5-E847-4657-9E50-4FD0E1B7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14862232"/>
          <a:ext cx="10820400" cy="15113280"/>
        </a:xfrm>
        <a:prstGeom prst="rect">
          <a:avLst/>
        </a:prstGeom>
      </xdr:spPr>
    </xdr:pic>
    <xdr:clientData/>
  </xdr:twoCellAnchor>
  <xdr:twoCellAnchor editAs="oneCell">
    <xdr:from>
      <xdr:col>56</xdr:col>
      <xdr:colOff>128587</xdr:colOff>
      <xdr:row>35</xdr:row>
      <xdr:rowOff>895350</xdr:rowOff>
    </xdr:from>
    <xdr:to>
      <xdr:col>62</xdr:col>
      <xdr:colOff>224371</xdr:colOff>
      <xdr:row>38</xdr:row>
      <xdr:rowOff>1104900</xdr:rowOff>
    </xdr:to>
    <xdr:pic>
      <xdr:nvPicPr>
        <xdr:cNvPr id="31" name="Picture 30" descr="Icon&#10;&#10;Description automatically generated with medium confidence">
          <a:extLst>
            <a:ext uri="{FF2B5EF4-FFF2-40B4-BE49-F238E27FC236}">
              <a16:creationId xmlns:a16="http://schemas.microsoft.com/office/drawing/2014/main" id="{96CC4F98-E52B-442B-8691-F402F5B4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9687" y="16630650"/>
          <a:ext cx="3753384" cy="3714750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C04495B-A10C-A370-AA5A-5CD27293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20700" y="7581900"/>
          <a:ext cx="338042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33</xdr:row>
      <xdr:rowOff>1219200</xdr:rowOff>
    </xdr:from>
    <xdr:to>
      <xdr:col>66</xdr:col>
      <xdr:colOff>9525</xdr:colOff>
      <xdr:row>34</xdr:row>
      <xdr:rowOff>3000375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843975D-7448-34F2-3325-9AC96F1F1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1201400"/>
          <a:ext cx="33804225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6">
  <rv s="0">
    <v>0</v>
    <v>5</v>
  </rv>
  <rv s="0">
    <v>1</v>
    <v>4</v>
  </rv>
  <rv s="0">
    <v>2</v>
    <v>4</v>
  </rv>
  <rv s="0">
    <v>3</v>
    <v>4</v>
  </rv>
  <rv s="0">
    <v>4</v>
    <v>4</v>
  </rv>
  <rv s="0">
    <v>5</v>
    <v>5</v>
  </rv>
  <rv s="0">
    <v>6</v>
    <v>4</v>
  </rv>
  <rv s="0">
    <v>7</v>
    <v>4</v>
  </rv>
  <rv s="0">
    <v>5</v>
    <v>4</v>
  </rv>
  <rv s="0">
    <v>6</v>
    <v>5</v>
  </rv>
  <rv s="0">
    <v>0</v>
    <v>4</v>
  </rv>
  <rv s="0">
    <v>7</v>
    <v>5</v>
  </rv>
  <rv s="0">
    <v>1</v>
    <v>5</v>
  </rv>
  <rv s="0">
    <v>3</v>
    <v>5</v>
  </rv>
  <rv s="0">
    <v>4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3410241-667E-4A70-96D8-92262025E46A}" name="P" displayName="P" ref="B6:E14" totalsRowShown="0" headerRowDxfId="13">
  <autoFilter ref="B6:E14" xr:uid="{E3410241-667E-4A70-96D8-92262025E46A}"/>
  <tableColumns count="4">
    <tableColumn id="1" xr3:uid="{1890B491-2AFB-4E62-9748-130E3CB74E86}" name="Product"/>
    <tableColumn id="2" xr3:uid="{A804D113-A64A-4CA5-9402-7AEDD94EEFAA}" name="Picture"/>
    <tableColumn id="3" xr3:uid="{26F45135-38A2-4B09-90C0-EC925468381A}" name="Price"/>
    <tableColumn id="4" xr3:uid="{98746AEB-428F-4CDD-A142-C682864E8D4B}" name="Rand" dataDxfId="12">
      <calculatedColumnFormula>RAND()</calculatedColumnFormula>
    </tableColumn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BA03E-BEFC-4F73-ADAE-3932DCA52F15}" name="S" displayName="S" ref="B6:D13" totalsRowShown="0" headerRowBorderDxfId="11" tableBorderDxfId="10" totalsRowBorderDxfId="9">
  <autoFilter ref="B6:D13" xr:uid="{251BA03E-BEFC-4F73-ADAE-3932DCA52F15}"/>
  <tableColumns count="3">
    <tableColumn id="1" xr3:uid="{3E3EDD54-A377-47CE-944E-12337AB8CF94}" name="RAND" dataDxfId="8">
      <calculatedColumnFormula>RAND()</calculatedColumnFormula>
    </tableColumn>
    <tableColumn id="2" xr3:uid="{489DAC9B-FB06-49E0-9A55-70C9901F953A}" name="Sales Rep" dataDxfId="7"/>
    <tableColumn id="3" xr3:uid="{43C68CF1-0309-477E-ACE6-64FCAD2318FD}" name="Sales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63150-CA88-4AC0-A533-5223D1E56B46}">
  <sheetPr>
    <tabColor rgb="FFFFFF00"/>
  </sheetPr>
  <dimension ref="A19:CQ226"/>
  <sheetViews>
    <sheetView showGridLines="0" topLeftCell="A29" zoomScale="25" zoomScaleNormal="25" workbookViewId="0">
      <selection activeCell="BS34" sqref="BS34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9" spans="20:66" x14ac:dyDescent="0.25"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</row>
    <row r="20" spans="20:66" x14ac:dyDescent="0.25"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</row>
    <row r="21" spans="20:66" x14ac:dyDescent="0.25"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</row>
    <row r="22" spans="20:66" x14ac:dyDescent="0.25"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</row>
    <row r="23" spans="20:66" x14ac:dyDescent="0.25"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</row>
    <row r="24" spans="20:66" x14ac:dyDescent="0.25"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</row>
    <row r="25" spans="20:66" x14ac:dyDescent="0.25"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</row>
    <row r="26" spans="20:66" x14ac:dyDescent="0.25"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</row>
    <row r="27" spans="20:66" x14ac:dyDescent="0.25"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</row>
    <row r="28" spans="20:66" x14ac:dyDescent="0.25"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</row>
    <row r="29" spans="20:66" x14ac:dyDescent="0.25"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</row>
    <row r="30" spans="20:66" x14ac:dyDescent="0.25"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</row>
    <row r="31" spans="20:66" ht="29.25" customHeight="1" x14ac:dyDescent="0.25"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</row>
    <row r="32" spans="20:66" ht="153" x14ac:dyDescent="2.2000000000000002">
      <c r="T32" s="1"/>
      <c r="U32" s="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 t="s">
        <v>0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</row>
    <row r="33" spans="1:94" ht="153" x14ac:dyDescent="2.2000000000000002">
      <c r="T33" s="1"/>
      <c r="U33" s="2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</row>
    <row r="34" spans="1:94" ht="153.75" thickBot="1" x14ac:dyDescent="2.25">
      <c r="S34" s="3"/>
      <c r="T34" s="3"/>
      <c r="U34" s="4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94" ht="298.5" customHeight="1" x14ac:dyDescent="0.25">
      <c r="S35" s="3"/>
      <c r="T35" s="5"/>
      <c r="U35" s="6"/>
      <c r="V35" s="6"/>
      <c r="W35" s="6"/>
      <c r="X35" s="6"/>
      <c r="Y35" s="6"/>
      <c r="Z35" s="6" t="s">
        <v>1</v>
      </c>
      <c r="AA35" s="6"/>
      <c r="AB35" s="6"/>
      <c r="AC35" s="6"/>
      <c r="AD35" s="6"/>
      <c r="AE35" s="6"/>
      <c r="AF35" s="6"/>
      <c r="AG35" s="6"/>
      <c r="AH35" s="6"/>
      <c r="AI35" s="6"/>
      <c r="AJ35" s="99" t="s">
        <v>61</v>
      </c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1"/>
      <c r="BO35" s="3"/>
      <c r="BU35">
        <v>3</v>
      </c>
    </row>
    <row r="36" spans="1:94" ht="182.25" customHeight="1" x14ac:dyDescent="2.6">
      <c r="S36" s="3"/>
      <c r="T36" s="7"/>
      <c r="U36" s="74"/>
      <c r="V36" s="75"/>
      <c r="W36" s="76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102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4"/>
      <c r="BO36" s="3"/>
    </row>
    <row r="37" spans="1:94" ht="69" customHeight="1" x14ac:dyDescent="2.200000000000000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7"/>
      <c r="U37" s="78"/>
      <c r="V37" s="75"/>
      <c r="W37" s="76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102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4"/>
      <c r="BO37" s="3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</row>
    <row r="38" spans="1:94" ht="23.25" customHeight="1" x14ac:dyDescent="0.8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3"/>
      <c r="T38" s="10"/>
      <c r="U38" s="79"/>
      <c r="V38" s="80"/>
      <c r="W38" s="81"/>
      <c r="X38" s="81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102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4"/>
      <c r="BO38" s="3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</row>
    <row r="39" spans="1:94" ht="114.75" customHeight="1" x14ac:dyDescent="1.6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3"/>
      <c r="T39" s="10"/>
      <c r="U39" s="82"/>
      <c r="V39" s="80"/>
      <c r="W39" s="81"/>
      <c r="X39" s="81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102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4"/>
      <c r="BO39" s="3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</row>
    <row r="40" spans="1:94" ht="114.75" customHeight="1" x14ac:dyDescent="1.6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3"/>
      <c r="T40" s="10"/>
      <c r="U40" s="83"/>
      <c r="V40" s="80"/>
      <c r="W40" s="81"/>
      <c r="X40" s="81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102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4"/>
      <c r="BO40" s="3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</row>
    <row r="41" spans="1:94" ht="114.75" customHeight="1" x14ac:dyDescent="1.6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3"/>
      <c r="T41" s="10"/>
      <c r="U41" s="83"/>
      <c r="V41" s="80"/>
      <c r="W41" s="81"/>
      <c r="X41" s="81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102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4"/>
      <c r="BO41" s="3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</row>
    <row r="42" spans="1:94" ht="33.75" customHeight="1" x14ac:dyDescent="0.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3"/>
      <c r="T42" s="10"/>
      <c r="U42" s="11"/>
      <c r="V42" s="11"/>
      <c r="W42" s="12"/>
      <c r="X42" s="13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102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4"/>
      <c r="BO42" s="3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</row>
    <row r="43" spans="1:94" ht="33.75" customHeight="1" x14ac:dyDescent="0.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3"/>
      <c r="T43" s="10"/>
      <c r="U43" s="11"/>
      <c r="V43" s="11"/>
      <c r="W43" s="12"/>
      <c r="X43" s="13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102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4"/>
      <c r="BO43" s="3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</row>
    <row r="44" spans="1:94" ht="33.75" customHeight="1" x14ac:dyDescent="0.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3"/>
      <c r="T44" s="10"/>
      <c r="U44" s="11"/>
      <c r="V44" s="11"/>
      <c r="W44" s="12"/>
      <c r="X44" s="13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102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4"/>
      <c r="BO44" s="3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</row>
    <row r="45" spans="1:94" ht="33.75" customHeight="1" x14ac:dyDescent="0.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3"/>
      <c r="T45" s="10"/>
      <c r="U45" s="11"/>
      <c r="V45" s="11"/>
      <c r="W45" s="12"/>
      <c r="X45" s="13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102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4"/>
      <c r="BO45" s="3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</row>
    <row r="46" spans="1:94" ht="33.75" customHeight="1" x14ac:dyDescent="0.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3"/>
      <c r="T46" s="10"/>
      <c r="U46" s="11"/>
      <c r="V46" s="11"/>
      <c r="W46" s="12"/>
      <c r="X46" s="13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102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4"/>
      <c r="BO46" s="3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</row>
    <row r="47" spans="1:94" ht="33.75" customHeight="1" x14ac:dyDescent="0.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3"/>
      <c r="T47" s="10"/>
      <c r="U47" s="11"/>
      <c r="V47" s="11"/>
      <c r="W47" s="12"/>
      <c r="X47" s="13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102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4"/>
      <c r="BO47" s="3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</row>
    <row r="48" spans="1:94" ht="33.75" customHeight="1" x14ac:dyDescent="0.5">
      <c r="S48" s="3"/>
      <c r="T48" s="10"/>
      <c r="U48" s="11"/>
      <c r="V48" s="11"/>
      <c r="W48" s="12"/>
      <c r="X48" s="13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102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4"/>
      <c r="BO48" s="3"/>
    </row>
    <row r="49" spans="19:67" ht="53.25" customHeight="1" x14ac:dyDescent="0.8">
      <c r="S49" s="3"/>
      <c r="T49" s="10"/>
      <c r="U49" s="11"/>
      <c r="V49" s="11"/>
      <c r="W49" s="12"/>
      <c r="X49" s="13"/>
      <c r="Y49" s="13"/>
      <c r="Z49" s="13"/>
      <c r="AA49" s="13"/>
      <c r="AB49" s="13"/>
      <c r="AC49" s="13"/>
      <c r="AD49" s="14"/>
      <c r="AE49" s="15"/>
      <c r="AF49" s="11"/>
      <c r="AG49" s="13"/>
      <c r="AH49" s="13"/>
      <c r="AI49" s="13"/>
      <c r="AJ49" s="102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4"/>
      <c r="BO49" s="3"/>
    </row>
    <row r="50" spans="19:67" ht="53.25" customHeight="1" x14ac:dyDescent="0.8">
      <c r="S50" s="3"/>
      <c r="T50" s="10"/>
      <c r="U50" s="11"/>
      <c r="V50" s="11"/>
      <c r="W50" s="12"/>
      <c r="X50" s="13"/>
      <c r="Y50" s="13"/>
      <c r="Z50" s="13"/>
      <c r="AA50" s="13"/>
      <c r="AB50" s="13"/>
      <c r="AC50" s="13"/>
      <c r="AD50" s="14"/>
      <c r="AE50" s="15"/>
      <c r="AF50" s="11"/>
      <c r="AG50" s="13"/>
      <c r="AH50" s="13"/>
      <c r="AI50" s="13"/>
      <c r="AJ50" s="102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4"/>
      <c r="BO50" s="3"/>
    </row>
    <row r="51" spans="19:67" ht="53.25" customHeight="1" x14ac:dyDescent="0.8">
      <c r="S51" s="3"/>
      <c r="T51" s="10"/>
      <c r="U51" s="11"/>
      <c r="V51" s="11"/>
      <c r="W51" s="12"/>
      <c r="X51" s="13"/>
      <c r="Y51" s="13"/>
      <c r="Z51" s="13"/>
      <c r="AA51" s="13"/>
      <c r="AB51" s="13"/>
      <c r="AC51" s="13"/>
      <c r="AD51" s="14"/>
      <c r="AE51" s="15"/>
      <c r="AF51" s="11"/>
      <c r="AG51" s="13"/>
      <c r="AH51" s="13"/>
      <c r="AI51" s="13"/>
      <c r="AJ51" s="102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4"/>
      <c r="BO51" s="3"/>
    </row>
    <row r="52" spans="19:67" ht="53.25" customHeight="1" x14ac:dyDescent="0.8">
      <c r="S52" s="3"/>
      <c r="T52" s="10"/>
      <c r="U52" s="11"/>
      <c r="V52" s="11"/>
      <c r="W52" s="12"/>
      <c r="X52" s="13"/>
      <c r="Y52" s="13"/>
      <c r="Z52" s="13"/>
      <c r="AA52" s="13"/>
      <c r="AB52" s="13"/>
      <c r="AC52" s="13"/>
      <c r="AD52" s="14"/>
      <c r="AE52" s="15"/>
      <c r="AF52" s="11"/>
      <c r="AG52" s="13"/>
      <c r="AH52" s="13"/>
      <c r="AI52" s="13"/>
      <c r="AJ52" s="102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4"/>
      <c r="BO52" s="3"/>
    </row>
    <row r="53" spans="19:67" ht="53.25" customHeight="1" thickBot="1" x14ac:dyDescent="0.85">
      <c r="S53" s="3"/>
      <c r="T53" s="16"/>
      <c r="U53" s="17"/>
      <c r="V53" s="17"/>
      <c r="W53" s="18"/>
      <c r="X53" s="19"/>
      <c r="Y53" s="19"/>
      <c r="Z53" s="19"/>
      <c r="AA53" s="19"/>
      <c r="AB53" s="19"/>
      <c r="AC53" s="19"/>
      <c r="AD53" s="20"/>
      <c r="AE53" s="21"/>
      <c r="AF53" s="17"/>
      <c r="AG53" s="19"/>
      <c r="AH53" s="19"/>
      <c r="AI53" s="19"/>
      <c r="AJ53" s="105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7"/>
      <c r="BO53" s="3"/>
    </row>
    <row r="54" spans="19:67" ht="53.25" x14ac:dyDescent="0.8">
      <c r="S54" s="3"/>
      <c r="T54" s="3"/>
      <c r="U54" s="3"/>
      <c r="V54" s="3"/>
      <c r="W54" s="22"/>
      <c r="X54" s="23"/>
      <c r="Y54" s="23"/>
      <c r="Z54" s="23"/>
      <c r="AA54" s="23"/>
      <c r="AB54" s="23"/>
      <c r="AC54" s="23"/>
      <c r="AD54" s="24"/>
      <c r="AE54" s="25"/>
      <c r="AF54" s="3"/>
      <c r="AG54" s="23"/>
      <c r="AH54" s="23"/>
      <c r="AI54" s="23"/>
      <c r="AJ54" s="23"/>
      <c r="AK54" s="23"/>
      <c r="AL54" s="23"/>
      <c r="AM54" s="23"/>
      <c r="AN54" s="23"/>
      <c r="AO54" s="23"/>
      <c r="AP54" s="26"/>
      <c r="AQ54" s="26"/>
      <c r="AR54" s="26"/>
      <c r="AS54" s="27"/>
      <c r="AT54" s="23"/>
      <c r="AU54" s="28"/>
      <c r="AV54" s="23"/>
      <c r="AW54" s="23"/>
      <c r="AX54" s="23"/>
      <c r="AY54" s="23"/>
      <c r="AZ54" s="2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9:67" ht="53.25" x14ac:dyDescent="0.8">
      <c r="S55" s="3"/>
      <c r="T55" s="3"/>
      <c r="U55" s="3"/>
      <c r="V55" s="3"/>
      <c r="W55" s="22"/>
      <c r="X55" s="23"/>
      <c r="Y55" s="23"/>
      <c r="Z55" s="23"/>
      <c r="AA55" s="23"/>
      <c r="AB55" s="23"/>
      <c r="AC55" s="23"/>
      <c r="AD55" s="24"/>
      <c r="AE55" s="25"/>
      <c r="AF55" s="3"/>
      <c r="AG55" s="23"/>
      <c r="AH55" s="23"/>
      <c r="AI55" s="23"/>
      <c r="AJ55" s="23"/>
      <c r="AK55" s="23"/>
      <c r="AL55" s="23"/>
      <c r="AM55" s="23"/>
      <c r="AN55" s="23"/>
      <c r="AO55" s="23"/>
      <c r="AP55" s="26"/>
      <c r="AQ55" s="26"/>
      <c r="AR55" s="26"/>
      <c r="AS55" s="27"/>
      <c r="AT55" s="23"/>
      <c r="AU55" s="28"/>
      <c r="AV55" s="23"/>
      <c r="AW55" s="23"/>
      <c r="AX55" s="23"/>
      <c r="AY55" s="23"/>
      <c r="AZ55" s="2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9:67" ht="53.25" x14ac:dyDescent="0.8">
      <c r="S56" s="3"/>
      <c r="T56" s="3"/>
      <c r="U56" s="3"/>
      <c r="V56" s="3"/>
      <c r="W56" s="22"/>
      <c r="X56" s="23"/>
      <c r="Y56" s="23"/>
      <c r="Z56" s="23"/>
      <c r="AA56" s="23"/>
      <c r="AB56" s="23"/>
      <c r="AC56" s="23"/>
      <c r="AD56" s="24"/>
      <c r="AE56" s="25"/>
      <c r="AF56" s="3"/>
      <c r="AG56" s="23"/>
      <c r="AH56" s="23"/>
      <c r="AI56" s="23"/>
      <c r="AJ56" s="23"/>
      <c r="AK56" s="23"/>
      <c r="AL56" s="23"/>
      <c r="AM56" s="23"/>
      <c r="AN56" s="23"/>
      <c r="AO56" s="23"/>
      <c r="AP56" s="26"/>
      <c r="AQ56" s="26"/>
      <c r="AR56" s="26"/>
      <c r="AS56" s="27"/>
      <c r="AT56" s="23"/>
      <c r="AU56" s="28"/>
      <c r="AV56" s="23"/>
      <c r="AW56" s="23"/>
      <c r="AX56" s="23"/>
      <c r="AY56" s="23"/>
      <c r="AZ56" s="2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9:67" ht="53.25" x14ac:dyDescent="0.8">
      <c r="T57" s="57"/>
      <c r="U57" s="58"/>
      <c r="V57" s="58"/>
      <c r="W57" s="59"/>
      <c r="X57" s="60"/>
      <c r="Y57" s="60"/>
      <c r="Z57" s="60"/>
      <c r="AA57" s="60"/>
      <c r="AB57" s="60"/>
      <c r="AC57" s="60"/>
      <c r="AD57" s="61"/>
      <c r="AE57" s="62"/>
      <c r="AF57" s="58"/>
      <c r="AG57" s="60"/>
      <c r="AH57" s="60"/>
      <c r="AI57" s="60"/>
      <c r="AJ57" s="60"/>
      <c r="AK57" s="60"/>
      <c r="AL57" s="60"/>
      <c r="AM57" s="60"/>
      <c r="AN57" s="60"/>
      <c r="AO57" s="60"/>
      <c r="AP57" s="63"/>
      <c r="AQ57" s="63"/>
      <c r="AR57" s="63"/>
      <c r="AS57" s="64"/>
      <c r="AT57" s="60"/>
      <c r="AU57" s="65"/>
      <c r="AV57" s="60"/>
      <c r="AW57" s="60"/>
      <c r="AX57" s="60"/>
      <c r="AY57" s="60"/>
      <c r="AZ57" s="60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66"/>
    </row>
    <row r="58" spans="19:67" ht="53.25" x14ac:dyDescent="0.8">
      <c r="T58" s="67"/>
      <c r="W58" s="29"/>
      <c r="X58" s="30"/>
      <c r="Y58" s="30"/>
      <c r="Z58" s="30"/>
      <c r="AA58" s="30"/>
      <c r="AB58" s="30"/>
      <c r="AC58" s="30"/>
      <c r="AD58" s="31"/>
      <c r="AE58" s="32"/>
      <c r="AG58" s="30"/>
      <c r="AH58" s="30"/>
      <c r="AI58" s="30"/>
      <c r="AJ58" s="30"/>
      <c r="AK58" s="30"/>
      <c r="AL58" s="30"/>
      <c r="AM58" s="30"/>
      <c r="AN58" s="30"/>
      <c r="AO58" s="30"/>
      <c r="AP58" s="33"/>
      <c r="AQ58" s="33"/>
      <c r="AR58" s="33"/>
      <c r="AS58" s="34"/>
      <c r="AT58" s="30"/>
      <c r="AU58" s="35"/>
      <c r="AV58" s="30"/>
      <c r="AW58" s="30"/>
      <c r="AX58" s="30"/>
      <c r="AY58" s="30"/>
      <c r="AZ58" s="30"/>
      <c r="BN58" s="68"/>
    </row>
    <row r="59" spans="19:67" ht="53.25" x14ac:dyDescent="0.8">
      <c r="T59" s="67"/>
      <c r="W59" s="29"/>
      <c r="X59" s="30"/>
      <c r="Y59" s="30"/>
      <c r="Z59" s="30"/>
      <c r="AA59" s="30"/>
      <c r="AB59" s="30"/>
      <c r="AC59" s="30"/>
      <c r="AD59" s="31"/>
      <c r="AE59" s="32"/>
      <c r="AG59" s="30"/>
      <c r="AH59" s="30"/>
      <c r="AI59" s="30"/>
      <c r="AJ59" s="30"/>
      <c r="AK59" s="30"/>
      <c r="AL59" s="30"/>
      <c r="AM59" s="30"/>
      <c r="AN59" s="30"/>
      <c r="AO59" s="30"/>
      <c r="AP59" s="33"/>
      <c r="AQ59" s="33"/>
      <c r="AR59" s="33"/>
      <c r="AS59" s="34"/>
      <c r="AT59" s="30"/>
      <c r="AU59" s="35"/>
      <c r="AV59" s="30"/>
      <c r="AW59" s="30"/>
      <c r="AX59" s="30"/>
      <c r="AY59" s="30"/>
      <c r="AZ59" s="30"/>
      <c r="BN59" s="68"/>
    </row>
    <row r="60" spans="19:67" ht="53.25" x14ac:dyDescent="0.8">
      <c r="T60" s="67"/>
      <c r="W60" s="29"/>
      <c r="X60" s="30"/>
      <c r="Y60" s="30"/>
      <c r="Z60" s="30"/>
      <c r="AA60" s="30"/>
      <c r="AB60" s="30"/>
      <c r="AC60" s="30"/>
      <c r="AD60" s="31"/>
      <c r="AE60" s="32"/>
      <c r="AG60" s="30"/>
      <c r="AH60" s="30"/>
      <c r="AI60" s="30"/>
      <c r="AJ60" s="30"/>
      <c r="AK60" s="30"/>
      <c r="AL60" s="30"/>
      <c r="AM60" s="30"/>
      <c r="AN60" s="30"/>
      <c r="AO60" s="30"/>
      <c r="AP60" s="33"/>
      <c r="AQ60" s="33"/>
      <c r="AR60" s="33"/>
      <c r="AS60" s="34"/>
      <c r="AT60" s="30"/>
      <c r="AU60" s="35"/>
      <c r="AV60" s="30"/>
      <c r="AW60" s="30"/>
      <c r="AX60" s="30"/>
      <c r="AY60" s="30"/>
      <c r="AZ60" s="30"/>
      <c r="BN60" s="68"/>
    </row>
    <row r="61" spans="19:67" ht="53.25" x14ac:dyDescent="0.8">
      <c r="T61" s="67"/>
      <c r="W61" s="29"/>
      <c r="X61" s="30"/>
      <c r="Y61" s="30"/>
      <c r="Z61" s="30"/>
      <c r="AA61" s="30"/>
      <c r="AB61" s="30"/>
      <c r="AC61" s="30"/>
      <c r="AD61" s="31"/>
      <c r="AE61" s="32"/>
      <c r="AG61" s="30"/>
      <c r="AH61" s="30"/>
      <c r="AI61" s="30"/>
      <c r="AJ61" s="30"/>
      <c r="AK61" s="30"/>
      <c r="AL61" s="30"/>
      <c r="AM61" s="30"/>
      <c r="AN61" s="30"/>
      <c r="AO61" s="30"/>
      <c r="AP61" s="33"/>
      <c r="AQ61" s="33"/>
      <c r="AR61" s="33"/>
      <c r="AS61" s="34"/>
      <c r="AT61" s="30"/>
      <c r="AU61" s="35"/>
      <c r="AV61" s="30"/>
      <c r="AW61" s="30"/>
      <c r="AX61" s="30"/>
      <c r="AY61" s="30"/>
      <c r="AZ61" s="30"/>
      <c r="BN61" s="68"/>
    </row>
    <row r="62" spans="19:67" ht="53.25" x14ac:dyDescent="0.8">
      <c r="T62" s="67"/>
      <c r="W62" s="29"/>
      <c r="X62" s="30"/>
      <c r="Y62" s="30"/>
      <c r="Z62" s="30"/>
      <c r="AA62" s="30"/>
      <c r="AB62" s="30"/>
      <c r="AC62" s="30"/>
      <c r="AD62" s="31"/>
      <c r="AE62" s="32"/>
      <c r="AG62" s="30"/>
      <c r="AH62" s="30"/>
      <c r="AI62" s="30"/>
      <c r="AJ62" s="30"/>
      <c r="AK62" s="30"/>
      <c r="AL62" s="30"/>
      <c r="AM62" s="30"/>
      <c r="AN62" s="30"/>
      <c r="AO62" s="30"/>
      <c r="AP62" s="33"/>
      <c r="AQ62" s="33"/>
      <c r="AR62" s="33"/>
      <c r="AS62" s="34"/>
      <c r="AT62" s="30"/>
      <c r="AU62" s="35"/>
      <c r="AV62" s="30"/>
      <c r="AW62" s="30"/>
      <c r="AX62" s="30"/>
      <c r="AY62" s="30"/>
      <c r="AZ62" s="30"/>
      <c r="BN62" s="68"/>
    </row>
    <row r="63" spans="19:67" ht="53.25" x14ac:dyDescent="0.8">
      <c r="T63" s="67"/>
      <c r="W63" s="29"/>
      <c r="X63" s="30"/>
      <c r="Y63" s="30"/>
      <c r="Z63" s="30"/>
      <c r="AA63" s="30"/>
      <c r="AB63" s="30"/>
      <c r="AC63" s="30"/>
      <c r="AD63" s="31"/>
      <c r="AE63" s="32"/>
      <c r="AG63" s="30"/>
      <c r="AH63" s="30"/>
      <c r="AI63" s="30"/>
      <c r="AJ63" s="30"/>
      <c r="AK63" s="30"/>
      <c r="AL63" s="30"/>
      <c r="AM63" s="30"/>
      <c r="AN63" s="30"/>
      <c r="AO63" s="30"/>
      <c r="AP63" s="33"/>
      <c r="AQ63" s="33"/>
      <c r="AR63" s="33"/>
      <c r="AS63" s="34"/>
      <c r="AT63" s="30"/>
      <c r="AU63" s="35"/>
      <c r="AV63" s="30"/>
      <c r="AW63" s="30"/>
      <c r="AX63" s="30"/>
      <c r="AY63" s="30"/>
      <c r="AZ63" s="30"/>
      <c r="BN63" s="68"/>
    </row>
    <row r="64" spans="19:67" ht="53.25" x14ac:dyDescent="0.8">
      <c r="T64" s="67"/>
      <c r="W64" s="29"/>
      <c r="X64" s="30"/>
      <c r="Y64" s="30"/>
      <c r="Z64" s="30"/>
      <c r="AA64" s="30"/>
      <c r="AB64" s="30"/>
      <c r="AC64" s="30"/>
      <c r="AD64" s="31"/>
      <c r="AE64" s="32"/>
      <c r="AG64" s="30"/>
      <c r="AH64" s="30"/>
      <c r="AI64" s="30"/>
      <c r="AJ64" s="30"/>
      <c r="AK64" s="30"/>
      <c r="AL64" s="30"/>
      <c r="AM64" s="30"/>
      <c r="AN64" s="30"/>
      <c r="AO64" s="30"/>
      <c r="AP64" s="33"/>
      <c r="AQ64" s="33"/>
      <c r="AR64" s="33"/>
      <c r="AS64" s="34"/>
      <c r="AT64" s="30"/>
      <c r="AU64" s="35"/>
      <c r="AV64" s="30"/>
      <c r="AW64" s="30"/>
      <c r="AX64" s="30"/>
      <c r="AY64" s="30"/>
      <c r="AZ64" s="30"/>
      <c r="BN64" s="68"/>
    </row>
    <row r="65" spans="20:66" ht="53.25" x14ac:dyDescent="0.8">
      <c r="T65" s="67"/>
      <c r="W65" s="29"/>
      <c r="X65" s="30"/>
      <c r="Y65" s="30"/>
      <c r="Z65" s="30"/>
      <c r="AA65" s="30"/>
      <c r="AB65" s="30"/>
      <c r="AC65" s="30"/>
      <c r="AD65" s="31"/>
      <c r="AE65" s="32"/>
      <c r="AG65" s="30"/>
      <c r="AH65" s="30"/>
      <c r="AI65" s="30"/>
      <c r="AJ65" s="30"/>
      <c r="AK65" s="30"/>
      <c r="AL65" s="30"/>
      <c r="AM65" s="30"/>
      <c r="AN65" s="30"/>
      <c r="AO65" s="30"/>
      <c r="AP65" s="33"/>
      <c r="AQ65" s="33"/>
      <c r="AR65" s="33"/>
      <c r="AS65" s="34"/>
      <c r="AT65" s="30"/>
      <c r="AU65" s="35"/>
      <c r="AV65" s="30"/>
      <c r="AW65" s="30"/>
      <c r="AX65" s="30"/>
      <c r="AY65" s="30"/>
      <c r="AZ65" s="30"/>
      <c r="BN65" s="68"/>
    </row>
    <row r="66" spans="20:66" ht="53.25" x14ac:dyDescent="0.8">
      <c r="T66" s="67"/>
      <c r="W66" s="29"/>
      <c r="X66" s="30"/>
      <c r="Y66" s="30"/>
      <c r="Z66" s="30"/>
      <c r="AA66" s="30"/>
      <c r="AB66" s="30"/>
      <c r="AC66" s="30"/>
      <c r="AD66" s="31"/>
      <c r="AE66" s="32"/>
      <c r="AG66" s="30"/>
      <c r="AH66" s="30"/>
      <c r="AI66" s="30"/>
      <c r="AJ66" s="30"/>
      <c r="AK66" s="30"/>
      <c r="AL66" s="30"/>
      <c r="AM66" s="30"/>
      <c r="AN66" s="30"/>
      <c r="AO66" s="30"/>
      <c r="AP66" s="33"/>
      <c r="AQ66" s="33"/>
      <c r="AR66" s="33"/>
      <c r="AS66" s="34"/>
      <c r="AT66" s="30"/>
      <c r="AU66" s="35"/>
      <c r="AV66" s="30"/>
      <c r="AW66" s="30"/>
      <c r="AX66" s="30"/>
      <c r="AY66" s="30"/>
      <c r="AZ66" s="30"/>
      <c r="BN66" s="68"/>
    </row>
    <row r="67" spans="20:66" ht="53.25" x14ac:dyDescent="0.8">
      <c r="T67" s="67"/>
      <c r="W67" s="29"/>
      <c r="X67" s="30"/>
      <c r="Y67" s="30"/>
      <c r="Z67" s="30"/>
      <c r="AA67" s="30"/>
      <c r="AB67" s="30"/>
      <c r="AC67" s="30"/>
      <c r="AD67" s="31"/>
      <c r="AE67" s="32"/>
      <c r="AG67" s="30"/>
      <c r="AH67" s="30"/>
      <c r="AI67" s="30"/>
      <c r="AJ67" s="30"/>
      <c r="AK67" s="30"/>
      <c r="AL67" s="30"/>
      <c r="AM67" s="30"/>
      <c r="AN67" s="30"/>
      <c r="AO67" s="30"/>
      <c r="AP67" s="33"/>
      <c r="AQ67" s="33"/>
      <c r="AR67" s="33"/>
      <c r="AS67" s="34"/>
      <c r="AT67" s="30"/>
      <c r="AU67" s="35"/>
      <c r="AV67" s="30"/>
      <c r="AW67" s="30"/>
      <c r="AX67" s="30"/>
      <c r="AY67" s="30"/>
      <c r="AZ67" s="30"/>
      <c r="BN67" s="68"/>
    </row>
    <row r="68" spans="20:66" ht="53.25" x14ac:dyDescent="0.8">
      <c r="T68" s="67"/>
      <c r="W68" s="29"/>
      <c r="X68" s="30"/>
      <c r="Y68" s="30"/>
      <c r="Z68" s="30"/>
      <c r="AA68" s="30"/>
      <c r="AB68" s="30"/>
      <c r="AC68" s="30"/>
      <c r="AD68" s="31"/>
      <c r="AE68" s="32"/>
      <c r="AG68" s="30"/>
      <c r="AH68" s="30"/>
      <c r="AI68" s="30"/>
      <c r="AJ68" s="30"/>
      <c r="AK68" s="30"/>
      <c r="AL68" s="30"/>
      <c r="AM68" s="30"/>
      <c r="AN68" s="30"/>
      <c r="AO68" s="30"/>
      <c r="AP68" s="33"/>
      <c r="AQ68" s="33"/>
      <c r="AR68" s="33"/>
      <c r="AS68" s="34"/>
      <c r="AT68" s="30"/>
      <c r="AU68" s="35"/>
      <c r="AV68" s="30"/>
      <c r="AW68" s="30"/>
      <c r="AX68" s="30"/>
      <c r="AY68" s="30"/>
      <c r="AZ68" s="30"/>
      <c r="BN68" s="68"/>
    </row>
    <row r="69" spans="20:66" ht="53.25" x14ac:dyDescent="0.8">
      <c r="T69" s="67"/>
      <c r="W69" s="29"/>
      <c r="X69" s="30"/>
      <c r="Y69" s="30"/>
      <c r="Z69" s="30"/>
      <c r="AA69" s="30"/>
      <c r="AB69" s="30"/>
      <c r="AC69" s="30"/>
      <c r="AD69" s="31"/>
      <c r="AE69" s="32"/>
      <c r="AG69" s="30"/>
      <c r="AH69" s="30"/>
      <c r="AI69" s="30"/>
      <c r="AJ69" s="30"/>
      <c r="AK69" s="30"/>
      <c r="AL69" s="30"/>
      <c r="AM69" s="30"/>
      <c r="AN69" s="30"/>
      <c r="AO69" s="30"/>
      <c r="AP69" s="33"/>
      <c r="AQ69" s="33"/>
      <c r="AR69" s="33"/>
      <c r="AS69" s="34"/>
      <c r="AT69" s="30"/>
      <c r="AU69" s="35"/>
      <c r="AV69" s="30"/>
      <c r="AW69" s="30"/>
      <c r="AX69" s="30"/>
      <c r="AY69" s="30"/>
      <c r="AZ69" s="30"/>
      <c r="BN69" s="68"/>
    </row>
    <row r="70" spans="20:66" ht="53.25" x14ac:dyDescent="0.8">
      <c r="T70" s="67"/>
      <c r="W70" s="29"/>
      <c r="X70" s="30"/>
      <c r="Y70" s="30"/>
      <c r="Z70" s="30"/>
      <c r="AA70" s="30"/>
      <c r="AB70" s="30"/>
      <c r="AC70" s="30"/>
      <c r="AD70" s="31"/>
      <c r="AE70" s="32"/>
      <c r="AG70" s="30"/>
      <c r="AH70" s="30"/>
      <c r="AI70" s="30"/>
      <c r="AJ70" s="30"/>
      <c r="AK70" s="30"/>
      <c r="AL70" s="30"/>
      <c r="AM70" s="30"/>
      <c r="AN70" s="30"/>
      <c r="AO70" s="30"/>
      <c r="AP70" s="33"/>
      <c r="AQ70" s="33"/>
      <c r="AR70" s="33"/>
      <c r="AS70" s="34"/>
      <c r="AT70" s="30"/>
      <c r="AU70" s="35"/>
      <c r="AV70" s="30"/>
      <c r="AW70" s="30"/>
      <c r="AX70" s="30"/>
      <c r="AY70" s="30"/>
      <c r="AZ70" s="30"/>
      <c r="BN70" s="68"/>
    </row>
    <row r="71" spans="20:66" ht="53.25" x14ac:dyDescent="0.8">
      <c r="T71" s="67"/>
      <c r="W71" s="29"/>
      <c r="X71" s="30"/>
      <c r="Y71" s="30"/>
      <c r="Z71" s="30"/>
      <c r="AA71" s="30"/>
      <c r="AB71" s="30"/>
      <c r="AC71" s="30"/>
      <c r="AD71" s="31"/>
      <c r="AE71" s="32"/>
      <c r="AG71" s="30"/>
      <c r="AH71" s="30"/>
      <c r="AI71" s="30"/>
      <c r="AJ71" s="30"/>
      <c r="AK71" s="30"/>
      <c r="AL71" s="30"/>
      <c r="AM71" s="30"/>
      <c r="AN71" s="30"/>
      <c r="AO71" s="30"/>
      <c r="AP71" s="33"/>
      <c r="AQ71" s="33"/>
      <c r="AR71" s="33"/>
      <c r="AS71" s="34"/>
      <c r="AT71" s="30"/>
      <c r="AU71" s="35"/>
      <c r="AV71" s="30"/>
      <c r="AW71" s="30"/>
      <c r="AX71" s="30"/>
      <c r="AY71" s="30"/>
      <c r="AZ71" s="30"/>
      <c r="BN71" s="68"/>
    </row>
    <row r="72" spans="20:66" ht="53.25" x14ac:dyDescent="0.8">
      <c r="T72" s="67"/>
      <c r="W72" s="29"/>
      <c r="X72" s="30"/>
      <c r="Y72" s="30"/>
      <c r="Z72" s="30"/>
      <c r="AA72" s="30"/>
      <c r="AB72" s="30"/>
      <c r="AC72" s="30"/>
      <c r="AD72" s="31"/>
      <c r="AE72" s="32"/>
      <c r="AG72" s="30"/>
      <c r="AH72" s="30"/>
      <c r="AI72" s="30"/>
      <c r="AJ72" s="30"/>
      <c r="AK72" s="30"/>
      <c r="AL72" s="30"/>
      <c r="AM72" s="30"/>
      <c r="AN72" s="30"/>
      <c r="AO72" s="30"/>
      <c r="AP72" s="33"/>
      <c r="AQ72" s="33"/>
      <c r="AR72" s="33"/>
      <c r="AS72" s="34"/>
      <c r="AT72" s="30"/>
      <c r="AU72" s="35"/>
      <c r="AV72" s="30"/>
      <c r="AW72" s="30"/>
      <c r="AX72" s="30"/>
      <c r="AY72" s="30"/>
      <c r="AZ72" s="30"/>
      <c r="BN72" s="68"/>
    </row>
    <row r="73" spans="20:66" ht="53.25" x14ac:dyDescent="0.8">
      <c r="T73" s="67"/>
      <c r="W73" s="29"/>
      <c r="X73" s="30"/>
      <c r="Y73" s="30"/>
      <c r="Z73" s="30"/>
      <c r="AA73" s="30"/>
      <c r="AB73" s="30"/>
      <c r="AC73" s="30"/>
      <c r="AD73" s="31"/>
      <c r="AE73" s="32"/>
      <c r="AG73" s="30"/>
      <c r="AH73" s="30"/>
      <c r="AI73" s="30"/>
      <c r="AJ73" s="30"/>
      <c r="AK73" s="30"/>
      <c r="AL73" s="30"/>
      <c r="AM73" s="30"/>
      <c r="AN73" s="30"/>
      <c r="AO73" s="30"/>
      <c r="AP73" s="33"/>
      <c r="AQ73" s="33"/>
      <c r="AR73" s="33"/>
      <c r="AS73" s="34"/>
      <c r="AT73" s="30"/>
      <c r="AU73" s="35"/>
      <c r="AV73" s="30"/>
      <c r="AW73" s="30"/>
      <c r="AX73" s="30"/>
      <c r="AY73" s="30"/>
      <c r="AZ73" s="30"/>
      <c r="BN73" s="68"/>
    </row>
    <row r="74" spans="20:66" ht="53.25" x14ac:dyDescent="0.8">
      <c r="T74" s="67"/>
      <c r="W74" s="29"/>
      <c r="X74" s="30"/>
      <c r="Y74" s="30"/>
      <c r="Z74" s="30"/>
      <c r="AA74" s="30"/>
      <c r="AB74" s="30"/>
      <c r="AC74" s="30"/>
      <c r="AD74" s="31"/>
      <c r="AE74" s="32"/>
      <c r="AG74" s="30"/>
      <c r="AH74" s="30"/>
      <c r="AI74" s="30"/>
      <c r="AJ74" s="30"/>
      <c r="AK74" s="30"/>
      <c r="AL74" s="30"/>
      <c r="AM74" s="30"/>
      <c r="AN74" s="30"/>
      <c r="AO74" s="30"/>
      <c r="AP74" s="33"/>
      <c r="AQ74" s="33"/>
      <c r="AR74" s="33"/>
      <c r="AS74" s="34"/>
      <c r="AT74" s="30"/>
      <c r="AU74" s="35"/>
      <c r="AV74" s="30"/>
      <c r="AW74" s="30"/>
      <c r="AX74" s="30"/>
      <c r="AY74" s="30"/>
      <c r="AZ74" s="30"/>
      <c r="BN74" s="68"/>
    </row>
    <row r="75" spans="20:66" ht="53.25" x14ac:dyDescent="0.8">
      <c r="T75" s="67"/>
      <c r="W75" s="29"/>
      <c r="X75" s="30"/>
      <c r="Y75" s="30"/>
      <c r="Z75" s="30"/>
      <c r="AA75" s="30"/>
      <c r="AB75" s="30"/>
      <c r="AC75" s="30"/>
      <c r="AD75" s="31"/>
      <c r="AE75" s="32"/>
      <c r="AG75" s="30"/>
      <c r="AH75" s="30"/>
      <c r="AI75" s="30"/>
      <c r="AJ75" s="30"/>
      <c r="AK75" s="30"/>
      <c r="AL75" s="30"/>
      <c r="AM75" s="30"/>
      <c r="AN75" s="30"/>
      <c r="AO75" s="30"/>
      <c r="AP75" s="33"/>
      <c r="AQ75" s="33"/>
      <c r="AR75" s="33"/>
      <c r="AS75" s="34"/>
      <c r="AT75" s="30"/>
      <c r="AU75" s="35"/>
      <c r="AV75" s="30"/>
      <c r="AW75" s="30"/>
      <c r="AX75" s="30"/>
      <c r="AY75" s="30"/>
      <c r="AZ75" s="30"/>
      <c r="BN75" s="68"/>
    </row>
    <row r="76" spans="20:66" ht="53.25" x14ac:dyDescent="0.8">
      <c r="T76" s="67"/>
      <c r="W76" s="29"/>
      <c r="X76" s="30"/>
      <c r="Y76" s="30"/>
      <c r="Z76" s="30"/>
      <c r="AA76" s="30"/>
      <c r="AB76" s="30"/>
      <c r="AC76" s="30"/>
      <c r="AD76" s="31"/>
      <c r="AE76" s="32"/>
      <c r="AG76" s="30"/>
      <c r="AH76" s="30"/>
      <c r="AI76" s="30"/>
      <c r="AJ76" s="30"/>
      <c r="AK76" s="30"/>
      <c r="AL76" s="30"/>
      <c r="AM76" s="30"/>
      <c r="AN76" s="30"/>
      <c r="AO76" s="30"/>
      <c r="AP76" s="33"/>
      <c r="AQ76" s="33"/>
      <c r="AR76" s="33"/>
      <c r="AS76" s="34"/>
      <c r="AT76" s="30"/>
      <c r="AU76" s="35"/>
      <c r="AV76" s="30"/>
      <c r="AW76" s="30"/>
      <c r="AX76" s="30"/>
      <c r="AY76" s="30"/>
      <c r="AZ76" s="30"/>
      <c r="BN76" s="68"/>
    </row>
    <row r="77" spans="20:66" ht="53.25" x14ac:dyDescent="0.8">
      <c r="T77" s="67"/>
      <c r="W77" s="29"/>
      <c r="X77" s="30"/>
      <c r="Y77" s="30"/>
      <c r="Z77" s="30"/>
      <c r="AA77" s="30"/>
      <c r="AB77" s="30"/>
      <c r="AC77" s="30"/>
      <c r="AD77" s="31"/>
      <c r="AE77" s="32"/>
      <c r="AG77" s="30"/>
      <c r="AH77" s="30"/>
      <c r="AI77" s="30"/>
      <c r="AJ77" s="30"/>
      <c r="AK77" s="30"/>
      <c r="AL77" s="30"/>
      <c r="AM77" s="30"/>
      <c r="AN77" s="30"/>
      <c r="AO77" s="30"/>
      <c r="AP77" s="33"/>
      <c r="AQ77" s="33"/>
      <c r="AR77" s="33"/>
      <c r="AS77" s="34"/>
      <c r="AT77" s="30"/>
      <c r="AU77" s="35"/>
      <c r="AV77" s="30"/>
      <c r="AW77" s="30"/>
      <c r="AX77" s="30"/>
      <c r="AY77" s="30"/>
      <c r="AZ77" s="30"/>
      <c r="BN77" s="68"/>
    </row>
    <row r="78" spans="20:66" ht="53.25" x14ac:dyDescent="0.8">
      <c r="T78" s="67"/>
      <c r="W78" s="29"/>
      <c r="X78" s="30"/>
      <c r="Y78" s="30"/>
      <c r="Z78" s="30"/>
      <c r="AA78" s="30"/>
      <c r="AB78" s="30"/>
      <c r="AC78" s="30"/>
      <c r="AD78" s="31"/>
      <c r="AE78" s="32"/>
      <c r="AG78" s="30"/>
      <c r="AH78" s="30"/>
      <c r="AI78" s="30"/>
      <c r="AJ78" s="30"/>
      <c r="AK78" s="30"/>
      <c r="AL78" s="30"/>
      <c r="AM78" s="30"/>
      <c r="AN78" s="30"/>
      <c r="AO78" s="30"/>
      <c r="AP78" s="33"/>
      <c r="AQ78" s="33"/>
      <c r="AR78" s="33"/>
      <c r="AS78" s="34"/>
      <c r="AT78" s="30"/>
      <c r="AU78" s="35"/>
      <c r="AV78" s="30"/>
      <c r="AW78" s="30"/>
      <c r="AX78" s="30"/>
      <c r="AY78" s="30"/>
      <c r="AZ78" s="30"/>
      <c r="BN78" s="68"/>
    </row>
    <row r="79" spans="20:66" ht="53.25" x14ac:dyDescent="0.8">
      <c r="T79" s="67"/>
      <c r="W79" s="29"/>
      <c r="X79" s="30"/>
      <c r="Y79" s="30"/>
      <c r="Z79" s="30"/>
      <c r="AA79" s="30"/>
      <c r="AB79" s="30"/>
      <c r="AC79" s="30"/>
      <c r="AD79" s="31"/>
      <c r="AE79" s="32"/>
      <c r="AG79" s="30"/>
      <c r="AH79" s="30"/>
      <c r="AI79" s="30"/>
      <c r="AJ79" s="30"/>
      <c r="AK79" s="30"/>
      <c r="AL79" s="30"/>
      <c r="AM79" s="30"/>
      <c r="AN79" s="30"/>
      <c r="AO79" s="30"/>
      <c r="AP79" s="33"/>
      <c r="AQ79" s="33"/>
      <c r="AR79" s="33"/>
      <c r="AS79" s="34"/>
      <c r="AT79" s="30"/>
      <c r="AU79" s="35"/>
      <c r="AV79" s="30"/>
      <c r="AW79" s="30"/>
      <c r="AX79" s="30"/>
      <c r="AY79" s="30"/>
      <c r="AZ79" s="30"/>
      <c r="BN79" s="68"/>
    </row>
    <row r="80" spans="20:66" ht="53.25" x14ac:dyDescent="0.8">
      <c r="T80" s="67"/>
      <c r="W80" s="29"/>
      <c r="X80" s="30"/>
      <c r="Y80" s="30"/>
      <c r="Z80" s="30"/>
      <c r="AA80" s="30"/>
      <c r="AB80" s="30"/>
      <c r="AC80" s="30"/>
      <c r="AD80" s="31"/>
      <c r="AE80" s="32"/>
      <c r="AG80" s="30"/>
      <c r="AH80" s="30"/>
      <c r="AI80" s="30"/>
      <c r="AJ80" s="30"/>
      <c r="AK80" s="30"/>
      <c r="AL80" s="30"/>
      <c r="AM80" s="30"/>
      <c r="AN80" s="30"/>
      <c r="AO80" s="30"/>
      <c r="AP80" s="33"/>
      <c r="AQ80" s="33"/>
      <c r="AR80" s="33"/>
      <c r="AS80" s="34"/>
      <c r="AT80" s="30"/>
      <c r="AU80" s="35"/>
      <c r="AV80" s="30"/>
      <c r="AW80" s="30"/>
      <c r="AX80" s="30"/>
      <c r="AY80" s="30"/>
      <c r="AZ80" s="30"/>
      <c r="BN80" s="68"/>
    </row>
    <row r="81" spans="20:66" ht="53.25" x14ac:dyDescent="0.8">
      <c r="T81" s="67"/>
      <c r="W81" s="29"/>
      <c r="X81" s="30"/>
      <c r="Y81" s="30"/>
      <c r="Z81" s="30"/>
      <c r="AA81" s="30"/>
      <c r="AB81" s="30"/>
      <c r="AC81" s="30"/>
      <c r="AD81" s="31"/>
      <c r="AE81" s="32"/>
      <c r="AG81" s="30"/>
      <c r="AH81" s="30"/>
      <c r="AI81" s="30"/>
      <c r="AJ81" s="30"/>
      <c r="AK81" s="30"/>
      <c r="AL81" s="30"/>
      <c r="AM81" s="30"/>
      <c r="AN81" s="30"/>
      <c r="AO81" s="30"/>
      <c r="AP81" s="33"/>
      <c r="AQ81" s="33"/>
      <c r="AR81" s="33"/>
      <c r="AS81" s="34"/>
      <c r="AT81" s="30"/>
      <c r="AU81" s="35"/>
      <c r="AV81" s="30"/>
      <c r="AW81" s="30"/>
      <c r="AX81" s="30"/>
      <c r="AY81" s="30"/>
      <c r="AZ81" s="30"/>
      <c r="BN81" s="68"/>
    </row>
    <row r="82" spans="20:66" ht="53.25" x14ac:dyDescent="0.8">
      <c r="T82" s="67"/>
      <c r="W82" s="29"/>
      <c r="X82" s="30"/>
      <c r="Y82" s="30"/>
      <c r="Z82" s="30"/>
      <c r="AA82" s="30"/>
      <c r="AB82" s="30"/>
      <c r="AC82" s="30"/>
      <c r="AD82" s="31"/>
      <c r="AE82" s="32"/>
      <c r="AG82" s="30"/>
      <c r="AH82" s="30"/>
      <c r="AI82" s="30"/>
      <c r="AJ82" s="30"/>
      <c r="AK82" s="30"/>
      <c r="AL82" s="30"/>
      <c r="AM82" s="30"/>
      <c r="AN82" s="30"/>
      <c r="AO82" s="30"/>
      <c r="AP82" s="33"/>
      <c r="AQ82" s="33"/>
      <c r="AR82" s="33"/>
      <c r="AS82" s="34"/>
      <c r="AT82" s="30"/>
      <c r="AU82" s="35"/>
      <c r="AV82" s="30"/>
      <c r="AW82" s="30"/>
      <c r="AX82" s="30"/>
      <c r="AY82" s="30"/>
      <c r="AZ82" s="30"/>
      <c r="BN82" s="68"/>
    </row>
    <row r="83" spans="20:66" ht="53.25" x14ac:dyDescent="0.8">
      <c r="T83" s="67"/>
      <c r="W83" s="29"/>
      <c r="X83" s="30"/>
      <c r="Y83" s="30"/>
      <c r="Z83" s="30"/>
      <c r="AA83" s="30"/>
      <c r="AB83" s="30"/>
      <c r="AC83" s="30"/>
      <c r="AD83" s="31"/>
      <c r="AE83" s="32"/>
      <c r="AG83" s="30"/>
      <c r="AH83" s="30"/>
      <c r="AI83" s="30"/>
      <c r="AJ83" s="30"/>
      <c r="AK83" s="30"/>
      <c r="AL83" s="30"/>
      <c r="AM83" s="30"/>
      <c r="AN83" s="30"/>
      <c r="AO83" s="30"/>
      <c r="AP83" s="33"/>
      <c r="AQ83" s="33"/>
      <c r="AR83" s="33"/>
      <c r="AS83" s="34"/>
      <c r="AT83" s="30"/>
      <c r="AU83" s="35"/>
      <c r="AV83" s="30"/>
      <c r="AW83" s="30"/>
      <c r="AX83" s="30"/>
      <c r="AY83" s="30"/>
      <c r="AZ83" s="30"/>
      <c r="BN83" s="68"/>
    </row>
    <row r="84" spans="20:66" ht="53.25" x14ac:dyDescent="0.8">
      <c r="T84" s="67"/>
      <c r="W84" s="29"/>
      <c r="X84" s="30"/>
      <c r="Y84" s="30"/>
      <c r="Z84" s="30"/>
      <c r="AA84" s="30"/>
      <c r="AB84" s="30"/>
      <c r="AC84" s="30"/>
      <c r="AD84" s="31"/>
      <c r="AE84" s="32"/>
      <c r="AG84" s="30"/>
      <c r="AH84" s="30"/>
      <c r="AI84" s="30"/>
      <c r="AJ84" s="30"/>
      <c r="AK84" s="30"/>
      <c r="AL84" s="30"/>
      <c r="AM84" s="30"/>
      <c r="AN84" s="30"/>
      <c r="AO84" s="30"/>
      <c r="AP84" s="33"/>
      <c r="AQ84" s="33"/>
      <c r="AR84" s="33"/>
      <c r="AS84" s="34"/>
      <c r="AT84" s="30"/>
      <c r="AU84" s="35"/>
      <c r="AV84" s="30"/>
      <c r="AW84" s="30"/>
      <c r="AX84" s="30"/>
      <c r="AY84" s="30"/>
      <c r="AZ84" s="30"/>
      <c r="BN84" s="68"/>
    </row>
    <row r="85" spans="20:66" ht="53.25" x14ac:dyDescent="0.8">
      <c r="T85" s="67"/>
      <c r="W85" s="29"/>
      <c r="X85" s="30"/>
      <c r="Y85" s="30"/>
      <c r="Z85" s="30"/>
      <c r="AA85" s="30"/>
      <c r="AB85" s="30"/>
      <c r="AC85" s="30"/>
      <c r="AD85" s="31"/>
      <c r="AE85" s="32"/>
      <c r="AG85" s="30"/>
      <c r="AH85" s="30"/>
      <c r="AI85" s="30"/>
      <c r="AJ85" s="30"/>
      <c r="AK85" s="30"/>
      <c r="AL85" s="30"/>
      <c r="AM85" s="30"/>
      <c r="AN85" s="30"/>
      <c r="AO85" s="30"/>
      <c r="AP85" s="33"/>
      <c r="AQ85" s="33"/>
      <c r="AR85" s="33"/>
      <c r="AS85" s="34"/>
      <c r="AT85" s="30"/>
      <c r="AU85" s="35"/>
      <c r="AV85" s="30"/>
      <c r="AW85" s="30"/>
      <c r="AX85" s="30"/>
      <c r="AY85" s="30"/>
      <c r="AZ85" s="30"/>
      <c r="BN85" s="68"/>
    </row>
    <row r="86" spans="20:66" ht="53.25" x14ac:dyDescent="0.8">
      <c r="T86" s="67"/>
      <c r="W86" s="29"/>
      <c r="X86" s="30"/>
      <c r="Y86" s="30"/>
      <c r="Z86" s="30"/>
      <c r="AA86" s="30"/>
      <c r="AB86" s="30"/>
      <c r="AC86" s="30"/>
      <c r="AD86" s="31"/>
      <c r="AE86" s="32"/>
      <c r="AG86" s="30"/>
      <c r="AH86" s="30"/>
      <c r="AI86" s="30"/>
      <c r="AJ86" s="30"/>
      <c r="AK86" s="30"/>
      <c r="AL86" s="30"/>
      <c r="AM86" s="30"/>
      <c r="AN86" s="30"/>
      <c r="AO86" s="30"/>
      <c r="AP86" s="33"/>
      <c r="AQ86" s="33"/>
      <c r="AR86" s="33"/>
      <c r="AS86" s="34"/>
      <c r="AT86" s="30"/>
      <c r="AU86" s="35"/>
      <c r="AV86" s="30"/>
      <c r="AW86" s="30"/>
      <c r="AX86" s="30"/>
      <c r="AY86" s="30"/>
      <c r="AZ86" s="30"/>
      <c r="BN86" s="68"/>
    </row>
    <row r="87" spans="20:66" ht="53.25" x14ac:dyDescent="0.8">
      <c r="T87" s="67"/>
      <c r="W87" s="29"/>
      <c r="X87" s="30"/>
      <c r="Y87" s="30"/>
      <c r="Z87" s="30"/>
      <c r="AA87" s="30"/>
      <c r="AB87" s="30"/>
      <c r="AC87" s="30"/>
      <c r="AD87" s="31"/>
      <c r="AE87" s="32"/>
      <c r="AG87" s="30"/>
      <c r="AH87" s="30"/>
      <c r="AI87" s="30"/>
      <c r="AJ87" s="30"/>
      <c r="AK87" s="30"/>
      <c r="AL87" s="30"/>
      <c r="AM87" s="30"/>
      <c r="AN87" s="30"/>
      <c r="AO87" s="30"/>
      <c r="AP87" s="33"/>
      <c r="AQ87" s="33"/>
      <c r="AR87" s="33"/>
      <c r="AS87" s="34"/>
      <c r="AT87" s="30"/>
      <c r="AU87" s="35"/>
      <c r="AV87" s="30"/>
      <c r="AW87" s="30"/>
      <c r="AX87" s="30"/>
      <c r="AY87" s="30"/>
      <c r="AZ87" s="30"/>
      <c r="BN87" s="68"/>
    </row>
    <row r="88" spans="20:66" ht="53.25" x14ac:dyDescent="0.8">
      <c r="T88" s="67"/>
      <c r="W88" s="29"/>
      <c r="X88" s="30"/>
      <c r="Y88" s="30"/>
      <c r="Z88" s="30"/>
      <c r="AA88" s="30"/>
      <c r="AB88" s="30"/>
      <c r="AC88" s="30"/>
      <c r="AD88" s="31"/>
      <c r="AE88" s="32"/>
      <c r="AG88" s="30"/>
      <c r="AH88" s="30"/>
      <c r="AI88" s="30"/>
      <c r="AJ88" s="30"/>
      <c r="AK88" s="30"/>
      <c r="AL88" s="30"/>
      <c r="AM88" s="30"/>
      <c r="AN88" s="30"/>
      <c r="AO88" s="30"/>
      <c r="AP88" s="33"/>
      <c r="AQ88" s="33"/>
      <c r="AR88" s="33"/>
      <c r="AS88" s="34"/>
      <c r="AT88" s="30"/>
      <c r="AU88" s="35"/>
      <c r="AV88" s="30"/>
      <c r="AW88" s="30"/>
      <c r="AX88" s="30"/>
      <c r="AY88" s="30"/>
      <c r="AZ88" s="30"/>
      <c r="BN88" s="68"/>
    </row>
    <row r="89" spans="20:66" ht="53.25" x14ac:dyDescent="0.8">
      <c r="T89" s="67"/>
      <c r="W89" s="29"/>
      <c r="X89" s="30"/>
      <c r="Y89" s="30"/>
      <c r="Z89" s="30"/>
      <c r="AA89" s="30"/>
      <c r="AB89" s="30"/>
      <c r="AC89" s="30"/>
      <c r="AD89" s="31"/>
      <c r="AE89" s="32"/>
      <c r="AG89" s="30"/>
      <c r="AH89" s="30"/>
      <c r="AI89" s="30"/>
      <c r="AJ89" s="30"/>
      <c r="AK89" s="30"/>
      <c r="AL89" s="30"/>
      <c r="AM89" s="30"/>
      <c r="AN89" s="30"/>
      <c r="AO89" s="30"/>
      <c r="AP89" s="33"/>
      <c r="AQ89" s="33"/>
      <c r="AR89" s="33"/>
      <c r="AS89" s="34"/>
      <c r="AT89" s="30"/>
      <c r="AU89" s="35"/>
      <c r="AV89" s="30"/>
      <c r="AW89" s="30"/>
      <c r="AX89" s="30"/>
      <c r="AY89" s="30"/>
      <c r="AZ89" s="30"/>
      <c r="BN89" s="68"/>
    </row>
    <row r="90" spans="20:66" ht="53.25" x14ac:dyDescent="0.8">
      <c r="T90" s="67"/>
      <c r="W90" s="29"/>
      <c r="X90" s="30"/>
      <c r="Y90" s="30"/>
      <c r="Z90" s="30"/>
      <c r="AA90" s="30"/>
      <c r="AB90" s="30"/>
      <c r="AC90" s="30"/>
      <c r="AD90" s="31"/>
      <c r="AE90" s="32"/>
      <c r="AG90" s="30"/>
      <c r="AH90" s="30"/>
      <c r="AI90" s="30"/>
      <c r="AJ90" s="30"/>
      <c r="AK90" s="30"/>
      <c r="AL90" s="30"/>
      <c r="AM90" s="30"/>
      <c r="AN90" s="30"/>
      <c r="AO90" s="30"/>
      <c r="AP90" s="33"/>
      <c r="AQ90" s="33"/>
      <c r="AR90" s="33"/>
      <c r="AS90" s="34"/>
      <c r="AT90" s="30"/>
      <c r="AU90" s="35"/>
      <c r="AV90" s="30"/>
      <c r="AW90" s="30"/>
      <c r="AX90" s="30"/>
      <c r="AY90" s="30"/>
      <c r="AZ90" s="30"/>
      <c r="BN90" s="68"/>
    </row>
    <row r="91" spans="20:66" ht="53.25" x14ac:dyDescent="0.8">
      <c r="T91" s="67"/>
      <c r="W91" s="29"/>
      <c r="X91" s="30"/>
      <c r="Y91" s="30"/>
      <c r="Z91" s="30"/>
      <c r="AA91" s="30"/>
      <c r="AB91" s="30"/>
      <c r="AC91" s="30"/>
      <c r="AD91" s="31"/>
      <c r="AE91" s="32"/>
      <c r="AG91" s="30"/>
      <c r="AH91" s="30"/>
      <c r="AI91" s="30"/>
      <c r="AJ91" s="30"/>
      <c r="AK91" s="30"/>
      <c r="AL91" s="30"/>
      <c r="AM91" s="30"/>
      <c r="AN91" s="30"/>
      <c r="AO91" s="30"/>
      <c r="AP91" s="33"/>
      <c r="AQ91" s="33"/>
      <c r="AR91" s="33"/>
      <c r="AS91" s="34"/>
      <c r="AT91" s="30"/>
      <c r="AU91" s="35"/>
      <c r="AV91" s="30"/>
      <c r="AW91" s="30"/>
      <c r="AX91" s="30"/>
      <c r="AY91" s="30"/>
      <c r="AZ91" s="30"/>
      <c r="BN91" s="68"/>
    </row>
    <row r="92" spans="20:66" ht="53.25" x14ac:dyDescent="0.8">
      <c r="T92" s="67"/>
      <c r="W92" s="29"/>
      <c r="X92" s="30"/>
      <c r="Y92" s="30"/>
      <c r="Z92" s="30"/>
      <c r="AA92" s="30"/>
      <c r="AB92" s="30"/>
      <c r="AC92" s="30"/>
      <c r="AD92" s="31"/>
      <c r="AE92" s="32"/>
      <c r="AG92" s="30"/>
      <c r="AH92" s="30"/>
      <c r="AI92" s="30"/>
      <c r="AJ92" s="30"/>
      <c r="AK92" s="30"/>
      <c r="AL92" s="30"/>
      <c r="AM92" s="30"/>
      <c r="AN92" s="30"/>
      <c r="AO92" s="30"/>
      <c r="AP92" s="33"/>
      <c r="AQ92" s="33"/>
      <c r="AR92" s="33"/>
      <c r="AS92" s="34"/>
      <c r="AT92" s="30"/>
      <c r="AU92" s="35"/>
      <c r="AV92" s="30"/>
      <c r="AW92" s="30"/>
      <c r="AX92" s="30"/>
      <c r="AY92" s="30"/>
      <c r="AZ92" s="30"/>
      <c r="BN92" s="68"/>
    </row>
    <row r="93" spans="20:66" ht="53.25" x14ac:dyDescent="0.8">
      <c r="T93" s="67"/>
      <c r="W93" s="29"/>
      <c r="X93" s="30"/>
      <c r="Y93" s="30"/>
      <c r="Z93" s="30"/>
      <c r="AA93" s="30"/>
      <c r="AB93" s="30"/>
      <c r="AC93" s="30"/>
      <c r="AD93" s="31"/>
      <c r="AE93" s="32"/>
      <c r="AG93" s="30"/>
      <c r="AH93" s="30"/>
      <c r="AI93" s="30"/>
      <c r="AJ93" s="30"/>
      <c r="AK93" s="30"/>
      <c r="AL93" s="30"/>
      <c r="AM93" s="30"/>
      <c r="AN93" s="30"/>
      <c r="AO93" s="30"/>
      <c r="AP93" s="33"/>
      <c r="AQ93" s="33"/>
      <c r="AR93" s="33"/>
      <c r="AS93" s="34"/>
      <c r="AT93" s="30"/>
      <c r="AU93" s="35"/>
      <c r="AV93" s="30"/>
      <c r="AW93" s="30"/>
      <c r="AX93" s="30"/>
      <c r="AY93" s="30"/>
      <c r="AZ93" s="30"/>
      <c r="BN93" s="68"/>
    </row>
    <row r="94" spans="20:66" ht="53.25" x14ac:dyDescent="0.8">
      <c r="T94" s="67"/>
      <c r="W94" s="29"/>
      <c r="X94" s="30"/>
      <c r="Y94" s="30"/>
      <c r="Z94" s="30"/>
      <c r="AA94" s="30"/>
      <c r="AB94" s="30"/>
      <c r="AC94" s="30"/>
      <c r="AD94" s="31"/>
      <c r="AE94" s="32"/>
      <c r="AG94" s="30"/>
      <c r="AH94" s="30"/>
      <c r="AI94" s="30"/>
      <c r="AJ94" s="30"/>
      <c r="AK94" s="30"/>
      <c r="AL94" s="30"/>
      <c r="AM94" s="30"/>
      <c r="AN94" s="30"/>
      <c r="AO94" s="30"/>
      <c r="AP94" s="33"/>
      <c r="AQ94" s="33"/>
      <c r="AR94" s="33"/>
      <c r="AS94" s="34"/>
      <c r="AT94" s="30"/>
      <c r="AU94" s="35"/>
      <c r="AV94" s="30"/>
      <c r="AW94" s="30"/>
      <c r="AX94" s="30"/>
      <c r="AY94" s="30"/>
      <c r="AZ94" s="30"/>
      <c r="BN94" s="68"/>
    </row>
    <row r="95" spans="20:66" ht="53.25" x14ac:dyDescent="0.8">
      <c r="T95" s="67"/>
      <c r="W95" s="29"/>
      <c r="X95" s="30"/>
      <c r="Y95" s="30"/>
      <c r="Z95" s="30"/>
      <c r="AA95" s="30"/>
      <c r="AB95" s="30"/>
      <c r="AC95" s="30"/>
      <c r="AD95" s="31"/>
      <c r="AE95" s="32"/>
      <c r="AG95" s="30"/>
      <c r="AH95" s="30"/>
      <c r="AI95" s="30"/>
      <c r="AJ95" s="30"/>
      <c r="AK95" s="30"/>
      <c r="AL95" s="30"/>
      <c r="AM95" s="30"/>
      <c r="AN95" s="30"/>
      <c r="AO95" s="30"/>
      <c r="AP95" s="33"/>
      <c r="AQ95" s="33"/>
      <c r="AR95" s="33"/>
      <c r="AS95" s="34"/>
      <c r="AT95" s="30"/>
      <c r="AU95" s="35"/>
      <c r="AV95" s="30"/>
      <c r="AW95" s="30"/>
      <c r="AX95" s="30"/>
      <c r="AY95" s="30"/>
      <c r="AZ95" s="30"/>
      <c r="BN95" s="68"/>
    </row>
    <row r="96" spans="20:66" ht="53.25" x14ac:dyDescent="0.8">
      <c r="T96" s="67"/>
      <c r="W96" s="29"/>
      <c r="X96" s="30"/>
      <c r="Y96" s="30"/>
      <c r="Z96" s="30"/>
      <c r="AA96" s="30"/>
      <c r="AB96" s="30"/>
      <c r="AC96" s="30"/>
      <c r="AD96" s="31"/>
      <c r="AE96" s="32"/>
      <c r="AG96" s="30"/>
      <c r="AH96" s="30"/>
      <c r="AI96" s="30"/>
      <c r="AJ96" s="30"/>
      <c r="AK96" s="30"/>
      <c r="AL96" s="30"/>
      <c r="AM96" s="30"/>
      <c r="AN96" s="30"/>
      <c r="AO96" s="30"/>
      <c r="AP96" s="33"/>
      <c r="AQ96" s="33"/>
      <c r="AR96" s="33"/>
      <c r="AS96" s="34"/>
      <c r="AT96" s="30"/>
      <c r="AU96" s="35"/>
      <c r="AV96" s="30"/>
      <c r="AW96" s="30"/>
      <c r="AX96" s="30"/>
      <c r="AY96" s="30"/>
      <c r="AZ96" s="30"/>
      <c r="BN96" s="68"/>
    </row>
    <row r="97" spans="20:66" ht="53.25" x14ac:dyDescent="0.8">
      <c r="T97" s="67"/>
      <c r="W97" s="29"/>
      <c r="X97" s="30"/>
      <c r="Y97" s="30"/>
      <c r="Z97" s="30"/>
      <c r="AA97" s="30"/>
      <c r="AB97" s="30"/>
      <c r="AC97" s="30"/>
      <c r="AD97" s="31"/>
      <c r="AE97" s="32"/>
      <c r="AG97" s="30"/>
      <c r="AH97" s="30"/>
      <c r="AI97" s="30"/>
      <c r="AJ97" s="30"/>
      <c r="AK97" s="30"/>
      <c r="AL97" s="30"/>
      <c r="AM97" s="30"/>
      <c r="AN97" s="30"/>
      <c r="AO97" s="30"/>
      <c r="AP97" s="33"/>
      <c r="AQ97" s="33"/>
      <c r="AR97" s="33"/>
      <c r="AS97" s="34"/>
      <c r="AT97" s="30"/>
      <c r="AU97" s="35"/>
      <c r="AV97" s="30"/>
      <c r="AW97" s="30"/>
      <c r="AX97" s="30"/>
      <c r="AY97" s="30"/>
      <c r="AZ97" s="30"/>
      <c r="BN97" s="68"/>
    </row>
    <row r="98" spans="20:66" ht="53.25" x14ac:dyDescent="0.8">
      <c r="T98" s="67"/>
      <c r="W98" s="29"/>
      <c r="X98" s="30"/>
      <c r="Y98" s="30"/>
      <c r="Z98" s="30"/>
      <c r="AA98" s="30"/>
      <c r="AB98" s="30"/>
      <c r="AC98" s="30"/>
      <c r="AD98" s="31"/>
      <c r="AE98" s="32"/>
      <c r="AG98" s="30"/>
      <c r="AH98" s="30"/>
      <c r="AI98" s="30"/>
      <c r="AJ98" s="30"/>
      <c r="AK98" s="30"/>
      <c r="AL98" s="30"/>
      <c r="AM98" s="30"/>
      <c r="AN98" s="30"/>
      <c r="AO98" s="30"/>
      <c r="AP98" s="33"/>
      <c r="AQ98" s="33"/>
      <c r="AR98" s="33"/>
      <c r="AS98" s="34"/>
      <c r="AT98" s="30"/>
      <c r="AU98" s="35"/>
      <c r="AV98" s="30"/>
      <c r="AW98" s="30"/>
      <c r="AX98" s="30"/>
      <c r="AY98" s="30"/>
      <c r="AZ98" s="30"/>
      <c r="BN98" s="68"/>
    </row>
    <row r="99" spans="20:66" ht="53.25" x14ac:dyDescent="0.8">
      <c r="T99" s="67"/>
      <c r="W99" s="29"/>
      <c r="X99" s="30"/>
      <c r="Y99" s="30"/>
      <c r="Z99" s="30"/>
      <c r="AA99" s="30"/>
      <c r="AB99" s="30"/>
      <c r="AC99" s="30"/>
      <c r="AD99" s="31"/>
      <c r="AE99" s="32"/>
      <c r="AG99" s="30"/>
      <c r="AH99" s="30"/>
      <c r="AI99" s="30"/>
      <c r="AJ99" s="30"/>
      <c r="AK99" s="30"/>
      <c r="AL99" s="30"/>
      <c r="AM99" s="30"/>
      <c r="AN99" s="30"/>
      <c r="AO99" s="30"/>
      <c r="AP99" s="33"/>
      <c r="AQ99" s="33"/>
      <c r="AR99" s="33"/>
      <c r="AS99" s="34"/>
      <c r="AT99" s="30"/>
      <c r="AU99" s="35"/>
      <c r="AV99" s="30"/>
      <c r="AW99" s="30"/>
      <c r="AX99" s="30"/>
      <c r="AY99" s="30"/>
      <c r="AZ99" s="30"/>
      <c r="BN99" s="68"/>
    </row>
    <row r="100" spans="20:66" ht="53.25" x14ac:dyDescent="0.8">
      <c r="T100" s="67"/>
      <c r="W100" s="29"/>
      <c r="X100" s="30"/>
      <c r="Y100" s="30"/>
      <c r="Z100" s="30"/>
      <c r="AA100" s="30"/>
      <c r="AB100" s="30"/>
      <c r="AC100" s="30"/>
      <c r="AD100" s="31"/>
      <c r="AE100" s="32"/>
      <c r="AG100" s="30"/>
      <c r="AH100" s="30"/>
      <c r="AI100" s="30"/>
      <c r="AJ100" s="30"/>
      <c r="AK100" s="30"/>
      <c r="AL100" s="30"/>
      <c r="AM100" s="30"/>
      <c r="AN100" s="30"/>
      <c r="AO100" s="30"/>
      <c r="AP100" s="33"/>
      <c r="AQ100" s="33"/>
      <c r="AR100" s="33"/>
      <c r="AS100" s="34"/>
      <c r="AT100" s="30"/>
      <c r="AU100" s="35"/>
      <c r="AV100" s="30"/>
      <c r="AW100" s="30"/>
      <c r="AX100" s="30"/>
      <c r="AY100" s="30"/>
      <c r="AZ100" s="30"/>
      <c r="BN100" s="68"/>
    </row>
    <row r="101" spans="20:66" ht="53.25" x14ac:dyDescent="0.8">
      <c r="T101" s="67"/>
      <c r="W101" s="29"/>
      <c r="X101" s="30"/>
      <c r="Y101" s="30"/>
      <c r="Z101" s="30"/>
      <c r="AA101" s="30"/>
      <c r="AB101" s="30"/>
      <c r="AC101" s="30"/>
      <c r="AD101" s="31"/>
      <c r="AE101" s="32"/>
      <c r="AG101" s="30"/>
      <c r="AH101" s="30"/>
      <c r="AI101" s="30"/>
      <c r="AJ101" s="30"/>
      <c r="AK101" s="30"/>
      <c r="AL101" s="30"/>
      <c r="AM101" s="30"/>
      <c r="AN101" s="30"/>
      <c r="AO101" s="30"/>
      <c r="AP101" s="33"/>
      <c r="AQ101" s="33"/>
      <c r="AR101" s="33"/>
      <c r="AS101" s="34"/>
      <c r="AT101" s="30"/>
      <c r="AU101" s="35"/>
      <c r="AV101" s="30"/>
      <c r="AW101" s="30"/>
      <c r="AX101" s="30"/>
      <c r="AY101" s="30"/>
      <c r="AZ101" s="30"/>
      <c r="BN101" s="68"/>
    </row>
    <row r="102" spans="20:66" ht="53.25" x14ac:dyDescent="0.8">
      <c r="T102" s="67"/>
      <c r="W102" s="29"/>
      <c r="X102" s="30"/>
      <c r="Y102" s="30"/>
      <c r="Z102" s="30"/>
      <c r="AA102" s="30"/>
      <c r="AB102" s="30"/>
      <c r="AC102" s="30"/>
      <c r="AD102" s="31"/>
      <c r="AE102" s="32"/>
      <c r="AG102" s="30"/>
      <c r="AH102" s="30"/>
      <c r="AI102" s="30"/>
      <c r="AJ102" s="30"/>
      <c r="AK102" s="30"/>
      <c r="AL102" s="30"/>
      <c r="AM102" s="30"/>
      <c r="AN102" s="30"/>
      <c r="AO102" s="30"/>
      <c r="AP102" s="33"/>
      <c r="AQ102" s="33"/>
      <c r="AR102" s="33"/>
      <c r="AS102" s="34"/>
      <c r="AT102" s="30"/>
      <c r="AU102" s="35"/>
      <c r="AV102" s="30"/>
      <c r="AW102" s="30"/>
      <c r="AX102" s="30"/>
      <c r="AY102" s="30"/>
      <c r="AZ102" s="30"/>
      <c r="BN102" s="68"/>
    </row>
    <row r="103" spans="20:66" ht="53.25" x14ac:dyDescent="0.8">
      <c r="T103" s="67"/>
      <c r="W103" s="29"/>
      <c r="X103" s="30"/>
      <c r="Y103" s="30"/>
      <c r="Z103" s="30"/>
      <c r="AA103" s="30"/>
      <c r="AB103" s="30"/>
      <c r="AC103" s="30"/>
      <c r="AD103" s="31"/>
      <c r="AE103" s="32"/>
      <c r="AG103" s="30"/>
      <c r="AH103" s="30"/>
      <c r="AI103" s="30"/>
      <c r="AJ103" s="30"/>
      <c r="AK103" s="30"/>
      <c r="AL103" s="30"/>
      <c r="AM103" s="30"/>
      <c r="AN103" s="30"/>
      <c r="AO103" s="30"/>
      <c r="AP103" s="33"/>
      <c r="AQ103" s="33"/>
      <c r="AR103" s="33"/>
      <c r="AS103" s="34"/>
      <c r="AT103" s="30"/>
      <c r="AU103" s="35"/>
      <c r="AV103" s="30"/>
      <c r="AW103" s="30"/>
      <c r="AX103" s="30"/>
      <c r="AY103" s="30"/>
      <c r="AZ103" s="30"/>
      <c r="BN103" s="68"/>
    </row>
    <row r="104" spans="20:66" ht="53.25" x14ac:dyDescent="0.8">
      <c r="T104" s="67"/>
      <c r="W104" s="29"/>
      <c r="X104" s="30"/>
      <c r="Y104" s="30"/>
      <c r="Z104" s="30"/>
      <c r="AA104" s="30"/>
      <c r="AB104" s="30"/>
      <c r="AC104" s="30"/>
      <c r="AD104" s="31"/>
      <c r="AE104" s="32"/>
      <c r="AG104" s="30"/>
      <c r="AH104" s="30"/>
      <c r="AI104" s="30"/>
      <c r="AJ104" s="30"/>
      <c r="AK104" s="30"/>
      <c r="AL104" s="30"/>
      <c r="AM104" s="30"/>
      <c r="AN104" s="30"/>
      <c r="AO104" s="30"/>
      <c r="AP104" s="33"/>
      <c r="AQ104" s="33"/>
      <c r="AR104" s="33"/>
      <c r="AS104" s="34"/>
      <c r="AT104" s="30"/>
      <c r="AU104" s="35"/>
      <c r="AV104" s="30"/>
      <c r="AW104" s="30"/>
      <c r="AX104" s="30"/>
      <c r="AY104" s="30"/>
      <c r="AZ104" s="30"/>
      <c r="BN104" s="68"/>
    </row>
    <row r="105" spans="20:66" ht="53.25" x14ac:dyDescent="0.8">
      <c r="T105" s="67"/>
      <c r="W105" s="29"/>
      <c r="X105" s="30"/>
      <c r="Y105" s="30"/>
      <c r="Z105" s="30"/>
      <c r="AA105" s="30"/>
      <c r="AB105" s="30"/>
      <c r="AC105" s="30"/>
      <c r="AD105" s="31"/>
      <c r="AE105" s="32"/>
      <c r="AG105" s="30"/>
      <c r="AH105" s="30"/>
      <c r="AI105" s="30"/>
      <c r="AJ105" s="30"/>
      <c r="AK105" s="30"/>
      <c r="AL105" s="30"/>
      <c r="AM105" s="30"/>
      <c r="AN105" s="30"/>
      <c r="AO105" s="30"/>
      <c r="AP105" s="33"/>
      <c r="AQ105" s="33"/>
      <c r="AR105" s="33"/>
      <c r="AS105" s="34"/>
      <c r="AT105" s="30"/>
      <c r="AU105" s="35"/>
      <c r="AV105" s="30"/>
      <c r="AW105" s="30"/>
      <c r="AX105" s="30"/>
      <c r="AY105" s="30"/>
      <c r="AZ105" s="30"/>
      <c r="BN105" s="68"/>
    </row>
    <row r="106" spans="20:66" ht="53.25" x14ac:dyDescent="0.8">
      <c r="T106" s="67"/>
      <c r="W106" s="29"/>
      <c r="X106" s="30"/>
      <c r="Y106" s="30"/>
      <c r="Z106" s="30"/>
      <c r="AA106" s="30"/>
      <c r="AB106" s="30"/>
      <c r="AC106" s="30"/>
      <c r="AD106" s="31"/>
      <c r="AE106" s="32"/>
      <c r="AG106" s="30"/>
      <c r="AH106" s="30"/>
      <c r="AI106" s="30"/>
      <c r="AJ106" s="30"/>
      <c r="AK106" s="30"/>
      <c r="AL106" s="30"/>
      <c r="AM106" s="30"/>
      <c r="AN106" s="30"/>
      <c r="AO106" s="30"/>
      <c r="AP106" s="33"/>
      <c r="AQ106" s="33"/>
      <c r="AR106" s="33"/>
      <c r="AS106" s="34"/>
      <c r="AT106" s="30"/>
      <c r="AU106" s="35"/>
      <c r="AV106" s="30"/>
      <c r="AW106" s="30"/>
      <c r="AX106" s="30"/>
      <c r="AY106" s="30"/>
      <c r="AZ106" s="30"/>
      <c r="BN106" s="68"/>
    </row>
    <row r="107" spans="20:66" ht="53.25" x14ac:dyDescent="0.8">
      <c r="T107" s="67"/>
      <c r="W107" s="29"/>
      <c r="X107" s="30"/>
      <c r="Y107" s="30"/>
      <c r="Z107" s="30"/>
      <c r="AA107" s="30"/>
      <c r="AB107" s="30"/>
      <c r="AC107" s="30"/>
      <c r="AD107" s="31"/>
      <c r="AE107" s="32"/>
      <c r="AG107" s="30"/>
      <c r="AH107" s="30"/>
      <c r="AI107" s="30"/>
      <c r="AJ107" s="30"/>
      <c r="AK107" s="30"/>
      <c r="AL107" s="30"/>
      <c r="AM107" s="30"/>
      <c r="AN107" s="30"/>
      <c r="AO107" s="30"/>
      <c r="AP107" s="33"/>
      <c r="AQ107" s="33"/>
      <c r="AR107" s="33"/>
      <c r="AS107" s="34"/>
      <c r="AT107" s="30"/>
      <c r="AU107" s="35"/>
      <c r="AV107" s="30"/>
      <c r="AW107" s="30"/>
      <c r="AX107" s="30"/>
      <c r="AY107" s="30"/>
      <c r="AZ107" s="30"/>
      <c r="BN107" s="68"/>
    </row>
    <row r="108" spans="20:66" ht="53.25" x14ac:dyDescent="0.8">
      <c r="T108" s="67"/>
      <c r="W108" s="29"/>
      <c r="X108" s="30"/>
      <c r="Y108" s="30"/>
      <c r="Z108" s="30"/>
      <c r="AA108" s="30"/>
      <c r="AB108" s="30"/>
      <c r="AC108" s="30"/>
      <c r="AD108" s="31"/>
      <c r="AE108" s="32"/>
      <c r="AG108" s="30"/>
      <c r="AH108" s="30"/>
      <c r="AI108" s="30"/>
      <c r="AJ108" s="30"/>
      <c r="AK108" s="30"/>
      <c r="AL108" s="30"/>
      <c r="AM108" s="30"/>
      <c r="AN108" s="30"/>
      <c r="AO108" s="30"/>
      <c r="AP108" s="33"/>
      <c r="AQ108" s="33"/>
      <c r="AR108" s="33"/>
      <c r="AS108" s="34"/>
      <c r="AT108" s="30"/>
      <c r="AU108" s="35"/>
      <c r="AV108" s="30"/>
      <c r="AW108" s="30"/>
      <c r="AX108" s="30"/>
      <c r="AY108" s="30"/>
      <c r="AZ108" s="30"/>
      <c r="BN108" s="68"/>
    </row>
    <row r="109" spans="20:66" ht="53.25" x14ac:dyDescent="0.8">
      <c r="T109" s="67"/>
      <c r="W109" s="29"/>
      <c r="X109" s="30"/>
      <c r="Y109" s="30"/>
      <c r="Z109" s="30"/>
      <c r="AA109" s="30"/>
      <c r="AB109" s="30"/>
      <c r="AC109" s="30"/>
      <c r="AD109" s="31"/>
      <c r="AE109" s="32"/>
      <c r="AG109" s="30"/>
      <c r="AH109" s="30"/>
      <c r="AI109" s="30"/>
      <c r="AJ109" s="30"/>
      <c r="AK109" s="30"/>
      <c r="AL109" s="30"/>
      <c r="AM109" s="30"/>
      <c r="AN109" s="30"/>
      <c r="AO109" s="30"/>
      <c r="AP109" s="33"/>
      <c r="AQ109" s="33"/>
      <c r="AR109" s="33"/>
      <c r="AS109" s="34"/>
      <c r="AT109" s="30"/>
      <c r="AU109" s="35"/>
      <c r="AV109" s="30"/>
      <c r="AW109" s="30"/>
      <c r="AX109" s="30"/>
      <c r="AY109" s="30"/>
      <c r="AZ109" s="30"/>
      <c r="BN109" s="68"/>
    </row>
    <row r="110" spans="20:66" ht="293.25" customHeight="1" x14ac:dyDescent="0.25">
      <c r="T110" s="108" t="s">
        <v>60</v>
      </c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10"/>
    </row>
    <row r="111" spans="20:66" ht="53.25" x14ac:dyDescent="0.8">
      <c r="W111" s="29"/>
      <c r="X111" s="30"/>
      <c r="Y111" s="30"/>
      <c r="Z111" s="30"/>
      <c r="AA111" s="30"/>
      <c r="AB111" s="30"/>
      <c r="AC111" s="30"/>
      <c r="AD111" s="31"/>
      <c r="AE111" s="32"/>
      <c r="AG111" s="30"/>
      <c r="AH111" s="30"/>
      <c r="AI111" s="30"/>
      <c r="AJ111" s="30"/>
      <c r="AK111" s="30"/>
      <c r="AL111" s="30"/>
      <c r="AM111" s="30"/>
      <c r="AN111" s="30"/>
      <c r="AO111" s="30"/>
      <c r="AP111" s="33"/>
      <c r="AQ111" s="33"/>
      <c r="AR111" s="33"/>
      <c r="AS111" s="34"/>
      <c r="AT111" s="30"/>
      <c r="AU111" s="35"/>
      <c r="AV111" s="30"/>
      <c r="AW111" s="30"/>
      <c r="AX111" s="30"/>
      <c r="AY111" s="30"/>
      <c r="AZ111" s="30"/>
    </row>
    <row r="112" spans="20:66" ht="53.25" x14ac:dyDescent="0.8">
      <c r="W112" s="29"/>
      <c r="X112" s="30"/>
      <c r="Y112" s="30"/>
      <c r="Z112" s="30"/>
      <c r="AA112" s="30"/>
      <c r="AB112" s="30"/>
      <c r="AC112" s="30"/>
      <c r="AD112" s="31"/>
      <c r="AE112" s="32"/>
      <c r="AG112" s="30"/>
      <c r="AH112" s="30"/>
      <c r="AI112" s="30"/>
      <c r="AJ112" s="30"/>
      <c r="AK112" s="30"/>
      <c r="AL112" s="30"/>
      <c r="AM112" s="30"/>
      <c r="AN112" s="30"/>
      <c r="AO112" s="30"/>
      <c r="AP112" s="33"/>
      <c r="AQ112" s="33"/>
      <c r="AR112" s="33"/>
      <c r="AS112" s="34"/>
      <c r="AT112" s="30"/>
      <c r="AU112" s="35"/>
      <c r="AV112" s="30"/>
      <c r="AW112" s="30"/>
      <c r="AX112" s="30"/>
      <c r="AY112" s="30"/>
      <c r="AZ112" s="30"/>
    </row>
    <row r="113" spans="23:52" ht="53.25" x14ac:dyDescent="0.8">
      <c r="W113" s="29"/>
      <c r="X113" s="30"/>
      <c r="Y113" s="30"/>
      <c r="Z113" s="30"/>
      <c r="AA113" s="30"/>
      <c r="AB113" s="30"/>
      <c r="AC113" s="30"/>
      <c r="AD113" s="31"/>
      <c r="AE113" s="32"/>
      <c r="AG113" s="30"/>
      <c r="AH113" s="30"/>
      <c r="AI113" s="30"/>
      <c r="AJ113" s="30"/>
      <c r="AK113" s="30"/>
      <c r="AL113" s="30"/>
      <c r="AM113" s="30"/>
      <c r="AN113" s="30"/>
      <c r="AO113" s="30"/>
      <c r="AP113" s="33"/>
      <c r="AQ113" s="33"/>
      <c r="AR113" s="33"/>
      <c r="AS113" s="34"/>
      <c r="AT113" s="30"/>
      <c r="AU113" s="35"/>
      <c r="AV113" s="30"/>
      <c r="AW113" s="30"/>
      <c r="AX113" s="30"/>
      <c r="AY113" s="30"/>
      <c r="AZ113" s="30"/>
    </row>
    <row r="114" spans="23:52" ht="53.25" x14ac:dyDescent="0.8">
      <c r="W114" s="29"/>
      <c r="X114" s="30"/>
      <c r="Y114" s="30"/>
      <c r="Z114" s="30"/>
      <c r="AA114" s="30"/>
      <c r="AB114" s="30"/>
      <c r="AC114" s="30"/>
      <c r="AD114" s="31"/>
      <c r="AE114" s="32"/>
      <c r="AG114" s="30"/>
      <c r="AH114" s="30"/>
      <c r="AI114" s="30"/>
      <c r="AJ114" s="30"/>
      <c r="AK114" s="30"/>
      <c r="AL114" s="30"/>
      <c r="AM114" s="30"/>
      <c r="AN114" s="30"/>
      <c r="AO114" s="30"/>
      <c r="AP114" s="33"/>
      <c r="AQ114" s="33"/>
      <c r="AR114" s="33"/>
      <c r="AS114" s="34"/>
      <c r="AT114" s="30"/>
      <c r="AU114" s="35"/>
      <c r="AV114" s="30"/>
      <c r="AW114" s="30"/>
      <c r="AX114" s="30"/>
      <c r="AY114" s="30"/>
      <c r="AZ114" s="30"/>
    </row>
    <row r="115" spans="23:52" ht="53.25" x14ac:dyDescent="0.8">
      <c r="W115" s="29"/>
      <c r="X115" s="30"/>
      <c r="Y115" s="30"/>
      <c r="Z115" s="30"/>
      <c r="AA115" s="30"/>
      <c r="AB115" s="30"/>
      <c r="AC115" s="30"/>
      <c r="AD115" s="31"/>
      <c r="AE115" s="32"/>
      <c r="AG115" s="30"/>
      <c r="AH115" s="30"/>
      <c r="AI115" s="30"/>
      <c r="AJ115" s="30"/>
      <c r="AK115" s="30"/>
      <c r="AL115" s="30"/>
      <c r="AM115" s="30"/>
      <c r="AN115" s="30"/>
      <c r="AO115" s="30"/>
      <c r="AP115" s="33"/>
      <c r="AQ115" s="33"/>
      <c r="AR115" s="33"/>
      <c r="AS115" s="34"/>
      <c r="AT115" s="30"/>
      <c r="AU115" s="35"/>
      <c r="AV115" s="30"/>
      <c r="AW115" s="30"/>
      <c r="AX115" s="30"/>
      <c r="AY115" s="30"/>
      <c r="AZ115" s="30"/>
    </row>
    <row r="116" spans="23:52" ht="53.25" x14ac:dyDescent="0.8">
      <c r="W116" s="29"/>
      <c r="X116" s="30"/>
      <c r="Y116" s="30"/>
      <c r="Z116" s="30"/>
      <c r="AA116" s="30"/>
      <c r="AB116" s="30"/>
      <c r="AC116" s="30"/>
      <c r="AD116" s="31"/>
      <c r="AE116" s="32"/>
      <c r="AG116" s="30"/>
      <c r="AH116" s="30"/>
      <c r="AI116" s="30"/>
      <c r="AJ116" s="30"/>
      <c r="AK116" s="30"/>
      <c r="AL116" s="30"/>
      <c r="AM116" s="30"/>
      <c r="AN116" s="30"/>
      <c r="AO116" s="30"/>
      <c r="AP116" s="33"/>
      <c r="AQ116" s="33"/>
      <c r="AR116" s="33"/>
      <c r="AS116" s="34"/>
      <c r="AT116" s="30"/>
      <c r="AU116" s="35"/>
      <c r="AV116" s="30"/>
      <c r="AW116" s="30"/>
      <c r="AX116" s="30"/>
      <c r="AY116" s="30"/>
      <c r="AZ116" s="30"/>
    </row>
    <row r="117" spans="23:52" ht="53.25" x14ac:dyDescent="0.8">
      <c r="W117" s="29"/>
      <c r="X117" s="30"/>
      <c r="Y117" s="30"/>
      <c r="Z117" s="30"/>
      <c r="AA117" s="30"/>
      <c r="AB117" s="30"/>
      <c r="AC117" s="30"/>
      <c r="AD117" s="31"/>
      <c r="AE117" s="32"/>
      <c r="AG117" s="30"/>
      <c r="AH117" s="30"/>
      <c r="AI117" s="30"/>
      <c r="AJ117" s="30"/>
      <c r="AK117" s="30"/>
      <c r="AL117" s="30"/>
      <c r="AM117" s="30"/>
      <c r="AN117" s="30"/>
      <c r="AO117" s="30"/>
      <c r="AP117" s="33"/>
      <c r="AQ117" s="33"/>
      <c r="AR117" s="33"/>
      <c r="AS117" s="34"/>
      <c r="AT117" s="30"/>
      <c r="AU117" s="35"/>
      <c r="AV117" s="30"/>
      <c r="AW117" s="30"/>
      <c r="AX117" s="30"/>
      <c r="AY117" s="30"/>
      <c r="AZ117" s="30"/>
    </row>
    <row r="118" spans="23:52" ht="53.25" x14ac:dyDescent="0.8">
      <c r="W118" s="29"/>
      <c r="X118" s="30"/>
      <c r="Y118" s="30"/>
      <c r="Z118" s="30"/>
      <c r="AA118" s="30"/>
      <c r="AB118" s="30"/>
      <c r="AC118" s="30"/>
      <c r="AD118" s="31"/>
      <c r="AE118" s="32"/>
      <c r="AG118" s="30"/>
      <c r="AH118" s="30"/>
      <c r="AI118" s="30"/>
      <c r="AJ118" s="30"/>
      <c r="AK118" s="30"/>
      <c r="AL118" s="30"/>
      <c r="AM118" s="30"/>
      <c r="AN118" s="30"/>
      <c r="AO118" s="30"/>
      <c r="AP118" s="33"/>
      <c r="AQ118" s="33"/>
      <c r="AR118" s="33"/>
      <c r="AS118" s="34"/>
      <c r="AT118" s="30"/>
      <c r="AU118" s="35"/>
      <c r="AV118" s="30"/>
      <c r="AW118" s="30"/>
      <c r="AX118" s="30"/>
      <c r="AY118" s="30"/>
      <c r="AZ118" s="30"/>
    </row>
    <row r="119" spans="23:52" ht="53.25" x14ac:dyDescent="0.8">
      <c r="W119" s="29"/>
      <c r="X119" s="30"/>
      <c r="Y119" s="30"/>
      <c r="Z119" s="30"/>
      <c r="AA119" s="30"/>
      <c r="AB119" s="30"/>
      <c r="AC119" s="30"/>
      <c r="AD119" s="31"/>
      <c r="AE119" s="32"/>
      <c r="AG119" s="30"/>
      <c r="AH119" s="30"/>
      <c r="AI119" s="30"/>
      <c r="AJ119" s="30"/>
      <c r="AK119" s="30"/>
      <c r="AL119" s="30"/>
      <c r="AM119" s="30"/>
      <c r="AN119" s="30"/>
      <c r="AO119" s="30"/>
      <c r="AP119" s="33"/>
      <c r="AQ119" s="33"/>
      <c r="AR119" s="33"/>
      <c r="AS119" s="34"/>
      <c r="AT119" s="30"/>
      <c r="AU119" s="35"/>
      <c r="AV119" s="30"/>
      <c r="AW119" s="30"/>
      <c r="AX119" s="30"/>
      <c r="AY119" s="30"/>
      <c r="AZ119" s="30"/>
    </row>
    <row r="120" spans="23:52" ht="53.25" x14ac:dyDescent="0.8">
      <c r="W120" s="29"/>
      <c r="X120" s="30"/>
      <c r="Y120" s="30"/>
      <c r="Z120" s="30"/>
      <c r="AA120" s="30"/>
      <c r="AB120" s="30"/>
      <c r="AC120" s="30"/>
      <c r="AD120" s="31"/>
      <c r="AE120" s="32"/>
      <c r="AG120" s="30"/>
      <c r="AH120" s="30"/>
      <c r="AI120" s="30"/>
      <c r="AJ120" s="30"/>
      <c r="AK120" s="30"/>
      <c r="AL120" s="30"/>
      <c r="AM120" s="30"/>
      <c r="AN120" s="30"/>
      <c r="AO120" s="30"/>
      <c r="AP120" s="33"/>
      <c r="AQ120" s="33"/>
      <c r="AR120" s="33"/>
      <c r="AS120" s="34"/>
      <c r="AT120" s="30"/>
      <c r="AU120" s="35"/>
      <c r="AV120" s="30"/>
      <c r="AW120" s="30"/>
      <c r="AX120" s="30"/>
      <c r="AY120" s="30"/>
      <c r="AZ120" s="30"/>
    </row>
    <row r="121" spans="23:52" ht="53.25" x14ac:dyDescent="0.8">
      <c r="W121" s="29"/>
      <c r="X121" s="30"/>
      <c r="Y121" s="30"/>
      <c r="Z121" s="30"/>
      <c r="AA121" s="30"/>
      <c r="AB121" s="30"/>
      <c r="AC121" s="30"/>
      <c r="AD121" s="31"/>
      <c r="AE121" s="32"/>
      <c r="AG121" s="30"/>
      <c r="AH121" s="30"/>
      <c r="AI121" s="30"/>
      <c r="AJ121" s="30"/>
      <c r="AK121" s="30"/>
      <c r="AL121" s="30"/>
      <c r="AM121" s="30"/>
      <c r="AN121" s="30"/>
      <c r="AO121" s="30"/>
      <c r="AP121" s="33"/>
      <c r="AQ121" s="33"/>
      <c r="AR121" s="33"/>
      <c r="AS121" s="34"/>
      <c r="AT121" s="30"/>
      <c r="AU121" s="35"/>
      <c r="AV121" s="30"/>
      <c r="AW121" s="30"/>
      <c r="AX121" s="30"/>
      <c r="AY121" s="30"/>
      <c r="AZ121" s="30"/>
    </row>
    <row r="122" spans="23:52" ht="53.25" x14ac:dyDescent="0.8">
      <c r="W122" s="29"/>
      <c r="X122" s="30"/>
      <c r="Y122" s="30"/>
      <c r="Z122" s="30"/>
      <c r="AA122" s="30"/>
      <c r="AB122" s="30"/>
      <c r="AC122" s="30"/>
      <c r="AD122" s="31"/>
      <c r="AE122" s="32"/>
      <c r="AG122" s="30"/>
      <c r="AH122" s="30"/>
      <c r="AI122" s="30"/>
      <c r="AJ122" s="30"/>
      <c r="AK122" s="30"/>
      <c r="AL122" s="30"/>
      <c r="AM122" s="30"/>
      <c r="AN122" s="30"/>
      <c r="AO122" s="30"/>
      <c r="AP122" s="33"/>
      <c r="AQ122" s="33"/>
      <c r="AR122" s="33"/>
      <c r="AS122" s="34"/>
      <c r="AT122" s="30"/>
      <c r="AU122" s="35"/>
      <c r="AV122" s="30"/>
      <c r="AW122" s="30"/>
      <c r="AX122" s="30"/>
      <c r="AY122" s="30"/>
      <c r="AZ122" s="30"/>
    </row>
    <row r="123" spans="23:52" ht="53.25" x14ac:dyDescent="0.8">
      <c r="W123" s="29"/>
      <c r="X123" s="30"/>
      <c r="Y123" s="30"/>
      <c r="Z123" s="30"/>
      <c r="AA123" s="30"/>
      <c r="AB123" s="30"/>
      <c r="AC123" s="30"/>
      <c r="AD123" s="31"/>
      <c r="AE123" s="32"/>
      <c r="AG123" s="30"/>
      <c r="AH123" s="30"/>
      <c r="AI123" s="30"/>
      <c r="AJ123" s="30"/>
      <c r="AK123" s="30"/>
      <c r="AL123" s="30"/>
      <c r="AM123" s="30"/>
      <c r="AN123" s="30"/>
      <c r="AO123" s="30"/>
      <c r="AP123" s="33"/>
      <c r="AQ123" s="33"/>
      <c r="AR123" s="33"/>
      <c r="AS123" s="34"/>
      <c r="AT123" s="30"/>
      <c r="AU123" s="35"/>
      <c r="AV123" s="30"/>
      <c r="AW123" s="30"/>
      <c r="AX123" s="30"/>
      <c r="AY123" s="30"/>
      <c r="AZ123" s="30"/>
    </row>
    <row r="124" spans="23:52" ht="53.25" x14ac:dyDescent="0.8">
      <c r="W124" s="29"/>
      <c r="X124" s="30"/>
      <c r="Y124" s="30"/>
      <c r="Z124" s="30"/>
      <c r="AA124" s="30"/>
      <c r="AB124" s="30"/>
      <c r="AC124" s="30"/>
      <c r="AD124" s="31"/>
      <c r="AE124" s="32"/>
      <c r="AG124" s="30"/>
      <c r="AH124" s="30"/>
      <c r="AI124" s="30"/>
      <c r="AJ124" s="30"/>
      <c r="AK124" s="30"/>
      <c r="AL124" s="30"/>
      <c r="AM124" s="30"/>
      <c r="AN124" s="30"/>
      <c r="AO124" s="30"/>
      <c r="AP124" s="33"/>
      <c r="AQ124" s="33"/>
      <c r="AR124" s="33"/>
      <c r="AS124" s="34"/>
      <c r="AT124" s="30"/>
      <c r="AU124" s="35"/>
      <c r="AV124" s="30"/>
      <c r="AW124" s="30"/>
      <c r="AX124" s="30"/>
      <c r="AY124" s="30"/>
      <c r="AZ124" s="30"/>
    </row>
    <row r="125" spans="23:52" ht="53.25" x14ac:dyDescent="0.8">
      <c r="W125" s="29"/>
      <c r="X125" s="30"/>
      <c r="Y125" s="30"/>
      <c r="Z125" s="30"/>
      <c r="AA125" s="30"/>
      <c r="AB125" s="30"/>
      <c r="AC125" s="30"/>
      <c r="AD125" s="31"/>
      <c r="AE125" s="32"/>
      <c r="AG125" s="30"/>
      <c r="AH125" s="30"/>
      <c r="AI125" s="30"/>
      <c r="AJ125" s="30"/>
      <c r="AK125" s="30"/>
      <c r="AL125" s="30"/>
      <c r="AM125" s="30"/>
      <c r="AN125" s="30"/>
      <c r="AO125" s="30"/>
      <c r="AP125" s="33"/>
      <c r="AQ125" s="33"/>
      <c r="AR125" s="33"/>
      <c r="AS125" s="34"/>
      <c r="AT125" s="30"/>
      <c r="AU125" s="35"/>
      <c r="AV125" s="30"/>
      <c r="AW125" s="30"/>
      <c r="AX125" s="30"/>
      <c r="AY125" s="30"/>
      <c r="AZ125" s="30"/>
    </row>
    <row r="126" spans="23:52" ht="53.25" x14ac:dyDescent="0.8">
      <c r="W126" s="29"/>
      <c r="X126" s="30"/>
      <c r="Y126" s="30"/>
      <c r="Z126" s="30"/>
      <c r="AA126" s="30"/>
      <c r="AB126" s="30"/>
      <c r="AC126" s="30"/>
      <c r="AD126" s="31"/>
      <c r="AE126" s="32"/>
      <c r="AG126" s="30"/>
      <c r="AH126" s="30"/>
      <c r="AI126" s="30"/>
      <c r="AJ126" s="30"/>
      <c r="AK126" s="30"/>
      <c r="AL126" s="30"/>
      <c r="AM126" s="30"/>
      <c r="AN126" s="30"/>
      <c r="AO126" s="30"/>
      <c r="AP126" s="33"/>
      <c r="AQ126" s="33"/>
      <c r="AR126" s="33"/>
      <c r="AS126" s="34"/>
      <c r="AT126" s="30"/>
      <c r="AU126" s="35"/>
      <c r="AV126" s="30"/>
      <c r="AW126" s="30"/>
      <c r="AX126" s="30"/>
      <c r="AY126" s="30"/>
      <c r="AZ126" s="30"/>
    </row>
    <row r="127" spans="23:52" ht="53.25" x14ac:dyDescent="0.8">
      <c r="W127" s="29"/>
      <c r="X127" s="30"/>
      <c r="Y127" s="30"/>
      <c r="Z127" s="30"/>
      <c r="AA127" s="30"/>
      <c r="AB127" s="30"/>
      <c r="AC127" s="30"/>
      <c r="AD127" s="31"/>
      <c r="AE127" s="32"/>
      <c r="AG127" s="30"/>
      <c r="AH127" s="30"/>
      <c r="AI127" s="30"/>
      <c r="AJ127" s="30"/>
      <c r="AK127" s="30"/>
      <c r="AL127" s="30"/>
      <c r="AM127" s="30"/>
      <c r="AN127" s="30"/>
      <c r="AO127" s="30"/>
      <c r="AP127" s="33"/>
      <c r="AQ127" s="33"/>
      <c r="AR127" s="33"/>
      <c r="AS127" s="34"/>
      <c r="AT127" s="30"/>
      <c r="AU127" s="35"/>
      <c r="AV127" s="30"/>
      <c r="AW127" s="30"/>
      <c r="AX127" s="30"/>
      <c r="AY127" s="30"/>
      <c r="AZ127" s="30"/>
    </row>
    <row r="128" spans="23:52" ht="53.25" x14ac:dyDescent="0.8">
      <c r="W128" s="29"/>
      <c r="X128" s="30"/>
      <c r="Y128" s="30"/>
      <c r="Z128" s="30"/>
      <c r="AA128" s="30"/>
      <c r="AB128" s="30"/>
      <c r="AC128" s="30"/>
      <c r="AD128" s="31"/>
      <c r="AE128" s="32"/>
      <c r="AG128" s="30"/>
      <c r="AH128" s="30"/>
      <c r="AI128" s="30"/>
      <c r="AJ128" s="30"/>
      <c r="AK128" s="30"/>
      <c r="AL128" s="30"/>
      <c r="AM128" s="30"/>
      <c r="AN128" s="30"/>
      <c r="AO128" s="30"/>
      <c r="AP128" s="33"/>
      <c r="AQ128" s="33"/>
      <c r="AR128" s="33"/>
      <c r="AS128" s="34"/>
      <c r="AT128" s="30"/>
      <c r="AU128" s="35"/>
      <c r="AV128" s="30"/>
      <c r="AW128" s="30"/>
      <c r="AX128" s="30"/>
      <c r="AY128" s="30"/>
      <c r="AZ128" s="30"/>
    </row>
    <row r="129" spans="23:52" ht="53.25" x14ac:dyDescent="0.8">
      <c r="W129" s="29"/>
      <c r="X129" s="30"/>
      <c r="Y129" s="30"/>
      <c r="Z129" s="30"/>
      <c r="AA129" s="30"/>
      <c r="AB129" s="30"/>
      <c r="AC129" s="30"/>
      <c r="AD129" s="31"/>
      <c r="AE129" s="32"/>
      <c r="AG129" s="30"/>
      <c r="AH129" s="30"/>
      <c r="AI129" s="30"/>
      <c r="AJ129" s="30"/>
      <c r="AK129" s="30"/>
      <c r="AL129" s="30"/>
      <c r="AM129" s="30"/>
      <c r="AN129" s="30"/>
      <c r="AO129" s="30"/>
      <c r="AP129" s="33"/>
      <c r="AQ129" s="33"/>
      <c r="AR129" s="33"/>
      <c r="AS129" s="34"/>
      <c r="AT129" s="30"/>
      <c r="AU129" s="35"/>
      <c r="AV129" s="30"/>
      <c r="AW129" s="30"/>
      <c r="AX129" s="30"/>
      <c r="AY129" s="30"/>
      <c r="AZ129" s="30"/>
    </row>
    <row r="130" spans="23:52" ht="53.25" x14ac:dyDescent="0.8">
      <c r="W130" s="29"/>
      <c r="X130" s="30"/>
      <c r="Y130" s="30"/>
      <c r="Z130" s="30"/>
      <c r="AA130" s="30"/>
      <c r="AB130" s="30"/>
      <c r="AC130" s="30"/>
      <c r="AD130" s="31"/>
      <c r="AE130" s="32"/>
      <c r="AG130" s="30"/>
      <c r="AH130" s="30"/>
      <c r="AI130" s="30"/>
      <c r="AJ130" s="30"/>
      <c r="AK130" s="30"/>
      <c r="AL130" s="30"/>
      <c r="AM130" s="30"/>
      <c r="AN130" s="30"/>
      <c r="AO130" s="30"/>
      <c r="AP130" s="33"/>
      <c r="AQ130" s="33"/>
      <c r="AR130" s="33"/>
      <c r="AS130" s="34"/>
      <c r="AT130" s="30"/>
      <c r="AU130" s="35"/>
      <c r="AV130" s="30"/>
      <c r="AW130" s="30"/>
      <c r="AX130" s="30"/>
      <c r="AY130" s="30"/>
      <c r="AZ130" s="30"/>
    </row>
    <row r="131" spans="23:52" ht="53.25" x14ac:dyDescent="0.8">
      <c r="W131" s="29"/>
      <c r="X131" s="30"/>
      <c r="Y131" s="30"/>
      <c r="Z131" s="30"/>
      <c r="AA131" s="30"/>
      <c r="AB131" s="30"/>
      <c r="AC131" s="30"/>
      <c r="AD131" s="31"/>
      <c r="AE131" s="32"/>
      <c r="AG131" s="30"/>
      <c r="AH131" s="30"/>
      <c r="AI131" s="30"/>
      <c r="AJ131" s="30"/>
      <c r="AK131" s="30"/>
      <c r="AL131" s="30"/>
      <c r="AM131" s="30"/>
      <c r="AN131" s="30"/>
      <c r="AO131" s="30"/>
      <c r="AP131" s="33"/>
      <c r="AQ131" s="33"/>
      <c r="AR131" s="33"/>
      <c r="AS131" s="34"/>
      <c r="AT131" s="30"/>
      <c r="AU131" s="35"/>
      <c r="AV131" s="30"/>
      <c r="AW131" s="30"/>
      <c r="AX131" s="30"/>
      <c r="AY131" s="30"/>
      <c r="AZ131" s="30"/>
    </row>
    <row r="132" spans="23:52" ht="53.25" x14ac:dyDescent="0.8">
      <c r="W132" s="29"/>
      <c r="X132" s="30"/>
      <c r="Y132" s="30"/>
      <c r="Z132" s="30"/>
      <c r="AA132" s="30"/>
      <c r="AB132" s="30"/>
      <c r="AC132" s="30"/>
      <c r="AD132" s="31"/>
      <c r="AE132" s="32"/>
      <c r="AG132" s="30"/>
      <c r="AH132" s="30"/>
      <c r="AI132" s="30"/>
      <c r="AJ132" s="30"/>
      <c r="AK132" s="30"/>
      <c r="AL132" s="30"/>
      <c r="AM132" s="30"/>
      <c r="AN132" s="30"/>
      <c r="AO132" s="30"/>
      <c r="AP132" s="33"/>
      <c r="AQ132" s="33"/>
      <c r="AR132" s="33"/>
      <c r="AS132" s="34"/>
      <c r="AT132" s="30"/>
      <c r="AU132" s="35"/>
      <c r="AV132" s="30"/>
      <c r="AW132" s="30"/>
      <c r="AX132" s="30"/>
      <c r="AY132" s="30"/>
      <c r="AZ132" s="30"/>
    </row>
    <row r="133" spans="23:52" ht="53.25" x14ac:dyDescent="0.8">
      <c r="W133" s="29"/>
      <c r="X133" s="30"/>
      <c r="Y133" s="30"/>
      <c r="Z133" s="30"/>
      <c r="AA133" s="30"/>
      <c r="AB133" s="30"/>
      <c r="AC133" s="30"/>
      <c r="AD133" s="31"/>
      <c r="AE133" s="32"/>
      <c r="AG133" s="30"/>
      <c r="AH133" s="30"/>
      <c r="AI133" s="30"/>
      <c r="AJ133" s="30"/>
      <c r="AK133" s="30"/>
      <c r="AL133" s="30"/>
      <c r="AM133" s="30"/>
      <c r="AN133" s="30"/>
      <c r="AO133" s="30"/>
      <c r="AP133" s="33"/>
      <c r="AQ133" s="33"/>
      <c r="AR133" s="33"/>
      <c r="AS133" s="34"/>
      <c r="AT133" s="30"/>
      <c r="AU133" s="35"/>
      <c r="AV133" s="30"/>
      <c r="AW133" s="30"/>
      <c r="AX133" s="30"/>
      <c r="AY133" s="30"/>
      <c r="AZ133" s="30"/>
    </row>
    <row r="134" spans="23:52" ht="53.25" x14ac:dyDescent="0.8">
      <c r="W134" s="29"/>
      <c r="X134" s="30"/>
      <c r="Y134" s="30"/>
      <c r="Z134" s="30"/>
      <c r="AA134" s="30"/>
      <c r="AB134" s="30"/>
      <c r="AC134" s="30"/>
      <c r="AD134" s="31"/>
      <c r="AE134" s="32"/>
      <c r="AG134" s="30"/>
      <c r="AH134" s="30"/>
      <c r="AI134" s="30"/>
      <c r="AJ134" s="30"/>
      <c r="AK134" s="30"/>
      <c r="AL134" s="30"/>
      <c r="AM134" s="30"/>
      <c r="AN134" s="30"/>
      <c r="AO134" s="30"/>
      <c r="AP134" s="33"/>
      <c r="AQ134" s="33"/>
      <c r="AR134" s="33"/>
      <c r="AS134" s="34"/>
      <c r="AT134" s="30"/>
      <c r="AU134" s="35"/>
      <c r="AV134" s="30"/>
      <c r="AW134" s="30"/>
      <c r="AX134" s="30"/>
      <c r="AY134" s="30"/>
      <c r="AZ134" s="30"/>
    </row>
    <row r="135" spans="23:52" ht="53.25" x14ac:dyDescent="0.8">
      <c r="W135" s="29"/>
      <c r="X135" s="30"/>
      <c r="Y135" s="30"/>
      <c r="Z135" s="30"/>
      <c r="AA135" s="30"/>
      <c r="AB135" s="30"/>
      <c r="AC135" s="30"/>
      <c r="AD135" s="31"/>
      <c r="AE135" s="32"/>
      <c r="AG135" s="30"/>
      <c r="AH135" s="30"/>
      <c r="AI135" s="30"/>
      <c r="AJ135" s="30"/>
      <c r="AK135" s="30"/>
      <c r="AL135" s="30"/>
      <c r="AM135" s="30"/>
      <c r="AN135" s="30"/>
      <c r="AO135" s="30"/>
      <c r="AP135" s="33"/>
      <c r="AQ135" s="33"/>
      <c r="AR135" s="33"/>
      <c r="AS135" s="34"/>
      <c r="AT135" s="30"/>
      <c r="AU135" s="35"/>
      <c r="AV135" s="30"/>
      <c r="AW135" s="30"/>
      <c r="AX135" s="30"/>
      <c r="AY135" s="30"/>
      <c r="AZ135" s="30"/>
    </row>
    <row r="136" spans="23:52" ht="53.25" x14ac:dyDescent="0.8">
      <c r="W136" s="29"/>
      <c r="X136" s="30"/>
      <c r="Y136" s="30"/>
      <c r="Z136" s="30"/>
      <c r="AA136" s="30"/>
      <c r="AB136" s="30"/>
      <c r="AC136" s="30"/>
      <c r="AD136" s="31"/>
      <c r="AE136" s="32"/>
      <c r="AG136" s="30"/>
      <c r="AH136" s="30"/>
      <c r="AI136" s="30"/>
      <c r="AJ136" s="30"/>
      <c r="AK136" s="30"/>
      <c r="AL136" s="30"/>
      <c r="AM136" s="30"/>
      <c r="AN136" s="30"/>
      <c r="AO136" s="30"/>
      <c r="AP136" s="33"/>
      <c r="AQ136" s="33"/>
      <c r="AR136" s="33"/>
      <c r="AS136" s="34"/>
      <c r="AT136" s="30"/>
      <c r="AU136" s="35"/>
      <c r="AV136" s="30"/>
      <c r="AW136" s="30"/>
      <c r="AX136" s="30"/>
      <c r="AY136" s="30"/>
      <c r="AZ136" s="30"/>
    </row>
    <row r="137" spans="23:52" ht="53.25" x14ac:dyDescent="0.8">
      <c r="W137" s="29"/>
      <c r="X137" s="30"/>
      <c r="Y137" s="30"/>
      <c r="Z137" s="30"/>
      <c r="AA137" s="30"/>
      <c r="AB137" s="30"/>
      <c r="AC137" s="30"/>
      <c r="AD137" s="31"/>
      <c r="AE137" s="32"/>
      <c r="AG137" s="30"/>
      <c r="AH137" s="30"/>
      <c r="AI137" s="30"/>
      <c r="AJ137" s="30"/>
      <c r="AK137" s="30"/>
      <c r="AL137" s="30"/>
      <c r="AM137" s="30"/>
      <c r="AN137" s="30"/>
      <c r="AO137" s="30"/>
      <c r="AP137" s="33"/>
      <c r="AQ137" s="33"/>
      <c r="AR137" s="33"/>
      <c r="AS137" s="34"/>
      <c r="AT137" s="30"/>
      <c r="AU137" s="35"/>
      <c r="AV137" s="30"/>
      <c r="AW137" s="30"/>
      <c r="AX137" s="30"/>
      <c r="AY137" s="30"/>
      <c r="AZ137" s="30"/>
    </row>
    <row r="138" spans="23:52" ht="53.25" x14ac:dyDescent="0.8">
      <c r="W138" s="29"/>
      <c r="X138" s="30"/>
      <c r="Y138" s="30"/>
      <c r="Z138" s="30"/>
      <c r="AA138" s="30"/>
      <c r="AB138" s="30"/>
      <c r="AC138" s="30"/>
      <c r="AD138" s="31"/>
      <c r="AE138" s="32"/>
      <c r="AG138" s="30"/>
      <c r="AH138" s="30"/>
      <c r="AI138" s="30"/>
      <c r="AJ138" s="30"/>
      <c r="AK138" s="30"/>
      <c r="AL138" s="30"/>
      <c r="AM138" s="30"/>
      <c r="AN138" s="30"/>
      <c r="AO138" s="30"/>
      <c r="AP138" s="33"/>
      <c r="AQ138" s="33"/>
      <c r="AR138" s="33"/>
      <c r="AS138" s="34"/>
      <c r="AT138" s="30"/>
      <c r="AU138" s="35"/>
      <c r="AV138" s="30"/>
      <c r="AW138" s="30"/>
      <c r="AX138" s="30"/>
      <c r="AY138" s="30"/>
      <c r="AZ138" s="30"/>
    </row>
    <row r="139" spans="23:52" ht="53.25" x14ac:dyDescent="0.8">
      <c r="W139" s="29"/>
      <c r="X139" s="30"/>
      <c r="Y139" s="30"/>
      <c r="Z139" s="30"/>
      <c r="AA139" s="30"/>
      <c r="AB139" s="30"/>
      <c r="AC139" s="30"/>
      <c r="AD139" s="31"/>
      <c r="AE139" s="32"/>
      <c r="AG139" s="30"/>
      <c r="AH139" s="30"/>
      <c r="AI139" s="30"/>
      <c r="AJ139" s="30"/>
      <c r="AK139" s="30"/>
      <c r="AL139" s="30"/>
      <c r="AM139" s="30"/>
      <c r="AN139" s="30"/>
      <c r="AO139" s="30"/>
      <c r="AP139" s="33"/>
      <c r="AQ139" s="33"/>
      <c r="AR139" s="33"/>
      <c r="AS139" s="34"/>
      <c r="AT139" s="30"/>
      <c r="AU139" s="35"/>
      <c r="AV139" s="30"/>
      <c r="AW139" s="30"/>
      <c r="AX139" s="30"/>
      <c r="AY139" s="30"/>
      <c r="AZ139" s="30"/>
    </row>
    <row r="140" spans="23:52" ht="53.25" x14ac:dyDescent="0.8">
      <c r="W140" s="29"/>
      <c r="X140" s="30"/>
      <c r="Y140" s="30"/>
      <c r="Z140" s="30"/>
      <c r="AA140" s="30"/>
      <c r="AB140" s="30"/>
      <c r="AC140" s="30"/>
      <c r="AD140" s="31"/>
      <c r="AE140" s="32"/>
      <c r="AG140" s="30"/>
      <c r="AH140" s="30"/>
      <c r="AI140" s="30"/>
      <c r="AJ140" s="30"/>
      <c r="AK140" s="30"/>
      <c r="AL140" s="30"/>
      <c r="AM140" s="30"/>
      <c r="AN140" s="30"/>
      <c r="AO140" s="30"/>
      <c r="AP140" s="33"/>
      <c r="AQ140" s="33"/>
      <c r="AR140" s="33"/>
      <c r="AS140" s="34"/>
      <c r="AT140" s="30"/>
      <c r="AU140" s="35"/>
      <c r="AV140" s="30"/>
      <c r="AW140" s="30"/>
      <c r="AX140" s="30"/>
      <c r="AY140" s="30"/>
      <c r="AZ140" s="30"/>
    </row>
    <row r="156" spans="40:40" ht="32.25" x14ac:dyDescent="0.5">
      <c r="AN156" s="36" t="s">
        <v>2</v>
      </c>
    </row>
    <row r="157" spans="40:40" ht="32.25" x14ac:dyDescent="0.5">
      <c r="AN157" s="36" t="s">
        <v>3</v>
      </c>
    </row>
    <row r="164" spans="95:95" ht="88.5" x14ac:dyDescent="0.25">
      <c r="CQ164" s="37" t="s">
        <v>4</v>
      </c>
    </row>
    <row r="182" spans="23:52" ht="61.5" x14ac:dyDescent="0.9">
      <c r="W182" s="38" t="s">
        <v>5</v>
      </c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</row>
    <row r="183" spans="23:52" ht="33.75" x14ac:dyDescent="0.5"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</row>
    <row r="184" spans="23:52" ht="55.5" thickBot="1" x14ac:dyDescent="0.85">
      <c r="W184" s="40"/>
      <c r="X184" s="41"/>
      <c r="Y184" s="41"/>
      <c r="Z184" s="41"/>
      <c r="AA184" s="41"/>
      <c r="AB184" s="41"/>
      <c r="AC184" s="41"/>
      <c r="AD184" s="42"/>
      <c r="AE184" s="43" t="s">
        <v>6</v>
      </c>
      <c r="AG184" s="30"/>
      <c r="AH184" s="30"/>
      <c r="AI184" s="30"/>
      <c r="AJ184" s="30"/>
      <c r="AK184" s="30"/>
      <c r="AL184" s="30"/>
      <c r="AM184" s="30"/>
      <c r="AN184" s="30"/>
      <c r="AO184" s="30"/>
      <c r="AP184" s="44" t="s">
        <v>7</v>
      </c>
      <c r="AQ184" s="44"/>
      <c r="AR184" s="44"/>
      <c r="AS184" s="45"/>
      <c r="AT184" s="41"/>
      <c r="AU184" s="41"/>
      <c r="AV184" s="41"/>
      <c r="AW184" s="41"/>
      <c r="AX184" s="41"/>
      <c r="AY184" s="41"/>
      <c r="AZ184" s="41"/>
    </row>
    <row r="185" spans="23:52" ht="54.75" thickTop="1" thickBot="1" x14ac:dyDescent="0.85">
      <c r="W185" s="46"/>
      <c r="X185" s="47"/>
      <c r="Y185" s="47"/>
      <c r="Z185" s="47"/>
      <c r="AA185" s="47"/>
      <c r="AB185" s="47"/>
      <c r="AC185" s="47"/>
      <c r="AD185" s="48"/>
      <c r="AE185" s="49" t="s">
        <v>8</v>
      </c>
      <c r="AG185" s="30"/>
      <c r="AH185" s="30"/>
      <c r="AI185" s="30"/>
      <c r="AJ185" s="30"/>
      <c r="AK185" s="30"/>
      <c r="AL185" s="30"/>
      <c r="AM185" s="30"/>
      <c r="AN185" s="30"/>
      <c r="AO185" s="30"/>
      <c r="AP185" s="50" t="s">
        <v>9</v>
      </c>
      <c r="AQ185" s="50"/>
      <c r="AR185" s="50"/>
      <c r="AS185" s="51"/>
      <c r="AT185" s="47"/>
      <c r="AU185" s="47"/>
      <c r="AV185" s="47"/>
      <c r="AW185" s="47"/>
      <c r="AX185" s="47"/>
      <c r="AY185" s="47"/>
      <c r="AZ185" s="47"/>
    </row>
    <row r="186" spans="23:52" ht="54.75" thickTop="1" thickBot="1" x14ac:dyDescent="0.85">
      <c r="W186" s="46"/>
      <c r="X186" s="47"/>
      <c r="Y186" s="47"/>
      <c r="Z186" s="47"/>
      <c r="AA186" s="47"/>
      <c r="AB186" s="47"/>
      <c r="AC186" s="47"/>
      <c r="AD186" s="48"/>
      <c r="AE186" s="49" t="s">
        <v>10</v>
      </c>
      <c r="AG186" s="30"/>
      <c r="AH186" s="30"/>
      <c r="AI186" s="30"/>
      <c r="AJ186" s="30"/>
      <c r="AK186" s="30"/>
      <c r="AL186" s="30"/>
      <c r="AM186" s="30"/>
      <c r="AN186" s="30"/>
      <c r="AO186" s="30"/>
      <c r="AP186" s="50" t="s">
        <v>11</v>
      </c>
      <c r="AQ186" s="50"/>
      <c r="AR186" s="50"/>
      <c r="AS186" s="51"/>
      <c r="AT186" s="47"/>
      <c r="AU186" s="47"/>
      <c r="AV186" s="47"/>
      <c r="AW186" s="47"/>
      <c r="AX186" s="47"/>
      <c r="AY186" s="47"/>
      <c r="AZ186" s="47"/>
    </row>
    <row r="187" spans="23:52" ht="54.75" thickTop="1" thickBot="1" x14ac:dyDescent="0.85">
      <c r="W187" s="46"/>
      <c r="X187" s="47"/>
      <c r="Y187" s="47"/>
      <c r="Z187" s="47"/>
      <c r="AA187" s="47"/>
      <c r="AB187" s="47"/>
      <c r="AC187" s="47"/>
      <c r="AD187" s="48"/>
      <c r="AE187" s="49" t="s">
        <v>12</v>
      </c>
      <c r="AG187" s="30"/>
      <c r="AH187" s="30"/>
      <c r="AI187" s="30"/>
      <c r="AJ187" s="30"/>
      <c r="AK187" s="30"/>
      <c r="AL187" s="30"/>
      <c r="AM187" s="30"/>
      <c r="AN187" s="30"/>
      <c r="AO187" s="30"/>
      <c r="AP187" s="50" t="s">
        <v>13</v>
      </c>
      <c r="AQ187" s="50"/>
      <c r="AR187" s="50"/>
      <c r="AS187" s="51"/>
      <c r="AT187" s="47"/>
      <c r="AU187" s="47"/>
      <c r="AV187" s="47"/>
      <c r="AW187" s="47"/>
      <c r="AX187" s="47"/>
      <c r="AY187" s="47"/>
      <c r="AZ187" s="47"/>
    </row>
    <row r="188" spans="23:52" ht="54.75" thickTop="1" thickBot="1" x14ac:dyDescent="0.85">
      <c r="W188" s="46"/>
      <c r="X188" s="47"/>
      <c r="Y188" s="47"/>
      <c r="Z188" s="47"/>
      <c r="AA188" s="47"/>
      <c r="AB188" s="47"/>
      <c r="AC188" s="47"/>
      <c r="AD188" s="48"/>
      <c r="AE188" s="49" t="s">
        <v>14</v>
      </c>
      <c r="AG188" s="30"/>
      <c r="AH188" s="30"/>
      <c r="AI188" s="30"/>
      <c r="AJ188" s="30"/>
      <c r="AK188" s="30"/>
      <c r="AL188" s="30"/>
      <c r="AM188" s="30"/>
      <c r="AN188" s="30"/>
      <c r="AO188" s="30"/>
      <c r="AP188" s="50" t="s">
        <v>15</v>
      </c>
      <c r="AQ188" s="50"/>
      <c r="AR188" s="50"/>
      <c r="AS188" s="51"/>
      <c r="AT188" s="47"/>
      <c r="AU188" s="52" t="s">
        <v>16</v>
      </c>
      <c r="AV188" s="47"/>
      <c r="AW188" s="47"/>
      <c r="AX188" s="47"/>
      <c r="AY188" s="47"/>
      <c r="AZ188" s="47"/>
    </row>
    <row r="189" spans="23:52" ht="34.5" thickTop="1" x14ac:dyDescent="0.5"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</row>
    <row r="190" spans="23:52" ht="33.75" x14ac:dyDescent="0.5"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</row>
    <row r="212" spans="23:68" s="53" customFormat="1" x14ac:dyDescent="0.25">
      <c r="W212"/>
      <c r="X212"/>
      <c r="Y212"/>
      <c r="Z212"/>
      <c r="AA212"/>
      <c r="AB212"/>
      <c r="AC212"/>
      <c r="AD212"/>
    </row>
    <row r="213" spans="23:68" s="53" customFormat="1" x14ac:dyDescent="0.25">
      <c r="X213"/>
      <c r="Y213"/>
      <c r="Z213"/>
      <c r="AA213"/>
      <c r="AB213"/>
      <c r="AC213"/>
      <c r="AD213"/>
    </row>
    <row r="214" spans="23:68" s="53" customFormat="1" x14ac:dyDescent="0.25">
      <c r="X214"/>
      <c r="Y214"/>
      <c r="Z214"/>
      <c r="AA214"/>
      <c r="AB214"/>
      <c r="AC214"/>
      <c r="AD214"/>
    </row>
    <row r="215" spans="23:68" s="53" customFormat="1" x14ac:dyDescent="0.25">
      <c r="X215"/>
      <c r="Y215"/>
      <c r="Z215"/>
      <c r="AA215"/>
      <c r="AB215"/>
      <c r="AC215"/>
      <c r="AD215"/>
    </row>
    <row r="216" spans="23:68" s="53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53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54"/>
      <c r="AI219" s="55"/>
      <c r="AJ219" s="55"/>
      <c r="AK219" s="55"/>
      <c r="AL219" s="55"/>
      <c r="AM219" s="55"/>
      <c r="AN219" s="55"/>
      <c r="AO219" s="56"/>
    </row>
    <row r="226" spans="14:89" x14ac:dyDescent="0.25">
      <c r="N226" t="s">
        <v>17</v>
      </c>
      <c r="CJ226" t="s">
        <v>17</v>
      </c>
      <c r="CK226" s="11">
        <f>COUNTIFS(U1:U35,#REF!)</f>
        <v>0</v>
      </c>
    </row>
  </sheetData>
  <mergeCells count="2">
    <mergeCell ref="AJ35:BN53"/>
    <mergeCell ref="T110:BN1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B2:Y14"/>
  <sheetViews>
    <sheetView zoomScale="130" zoomScaleNormal="130" workbookViewId="0">
      <selection activeCell="I7" sqref="I7"/>
    </sheetView>
  </sheetViews>
  <sheetFormatPr defaultRowHeight="15" x14ac:dyDescent="0.25"/>
  <cols>
    <col min="1" max="1" width="2.42578125" customWidth="1"/>
    <col min="2" max="2" width="18.7109375" bestFit="1" customWidth="1"/>
    <col min="6" max="6" width="7.85546875" customWidth="1"/>
    <col min="7" max="7" width="19.5703125" bestFit="1" customWidth="1"/>
    <col min="8" max="8" width="16.5703125" customWidth="1"/>
    <col min="9" max="9" width="16.28515625" customWidth="1"/>
    <col min="10" max="10" width="4.42578125" customWidth="1"/>
    <col min="11" max="11" width="10.28515625" customWidth="1"/>
    <col min="13" max="13" width="14" customWidth="1"/>
    <col min="24" max="24" width="16.28515625" customWidth="1"/>
    <col min="25" max="25" width="14.28515625" customWidth="1"/>
    <col min="28" max="28" width="12.140625" customWidth="1"/>
  </cols>
  <sheetData>
    <row r="2" spans="2:25" ht="23.25" x14ac:dyDescent="0.35">
      <c r="G2" s="86" t="s">
        <v>35</v>
      </c>
      <c r="K2" s="86" t="s">
        <v>34</v>
      </c>
    </row>
    <row r="3" spans="2:25" x14ac:dyDescent="0.25">
      <c r="G3" s="84" t="s">
        <v>31</v>
      </c>
      <c r="H3" s="85">
        <f>ROWS(P[Picture])</f>
        <v>8</v>
      </c>
    </row>
    <row r="4" spans="2:25" x14ac:dyDescent="0.25">
      <c r="G4" s="84" t="s">
        <v>32</v>
      </c>
      <c r="H4" s="73">
        <v>3</v>
      </c>
    </row>
    <row r="6" spans="2:25" ht="30" x14ac:dyDescent="0.25">
      <c r="B6" s="69" t="s">
        <v>19</v>
      </c>
      <c r="C6" s="69" t="s">
        <v>20</v>
      </c>
      <c r="D6" s="69" t="s">
        <v>21</v>
      </c>
      <c r="E6" s="69" t="s">
        <v>36</v>
      </c>
      <c r="F6" s="69"/>
      <c r="G6" s="87" t="str">
        <f>"Random Sample,"&amp;CHAR(10)&amp;"size = "&amp;$H$4</f>
        <v>Random Sample,
size = 3</v>
      </c>
      <c r="H6" s="87" t="str">
        <f t="shared" ref="H6:I6" si="0">"Random Sample,"&amp;CHAR(10)&amp;"size = "&amp;$H$4</f>
        <v>Random Sample,
size = 3</v>
      </c>
      <c r="I6" s="87" t="str">
        <f t="shared" si="0"/>
        <v>Random Sample,
size = 3</v>
      </c>
      <c r="K6" s="70" t="s">
        <v>33</v>
      </c>
      <c r="M6" s="70" t="s">
        <v>30</v>
      </c>
      <c r="Y6" s="70" t="s">
        <v>29</v>
      </c>
    </row>
    <row r="7" spans="2:25" ht="33" customHeight="1" x14ac:dyDescent="0.25">
      <c r="B7" t="s">
        <v>18</v>
      </c>
      <c r="C7" t="e" vm="1">
        <v>#VALUE!</v>
      </c>
      <c r="D7">
        <v>27.95</v>
      </c>
      <c r="E7" s="11">
        <f t="shared" ref="E7:E14" ca="1" si="1">RAND()</f>
        <v>0.76659988630186737</v>
      </c>
      <c r="G7" t="e" vm="2">
        <f ca="1">IF(
ROWS(G$7:G7)&gt;$H$4,"",
INDEX(P[Picture],MATCH(SMALL(P[Rand],ROWS(G$7:G7)),P[Rand],0)))</f>
        <v>#VALUE!</v>
      </c>
      <c r="H7" t="e" cm="1" vm="3">
        <f t="array" aca="1" ref="H7:H9" ca="1">_xlfn._xlws.FILTER(
_xlfn.SORTBY(P[Picture],
_xlfn.RANDARRAY(H3)),_xlfn.SEQUENCE(H3)&lt;=H4)</f>
        <v>#VALUE!</v>
      </c>
      <c r="I7" t="e" cm="1" vm="4">
        <f t="array" aca="1" ref="I7:I9" ca="1">_xlfn.LET(
_xlpm.r,_xlfn.RANDARRAY(H3),
INDEX(P[Picture],_xlfn.XMATCH(SMALL(_xlpm.r,_xlfn.SEQUENCE(H4)),_xlpm.r)))</f>
        <v>#VALUE!</v>
      </c>
      <c r="K7" s="72" t="e" cm="1" vm="4">
        <f t="array" aca="1" ref="K7:K14" ca="1">_xlfn.LET(
_xlpm.pic,C7:C14,
_xlpm.rows,ROWS(_xlpm.pic),
_xlpm.rand,_xlfn.RANDARRAY(_xlpm.rows),
INDEX(_xlpm.pic,_xlfn.XMATCH(_xlfn._xlws.SORT(_xlpm.rand),_xlpm.rand)))</f>
        <v>#VALUE!</v>
      </c>
      <c r="M7" s="11" t="e" cm="1" vm="5">
        <f t="array" aca="1" ref="M7:M14" ca="1">_xlfn.SORTBY(C7:C14,_xlfn.RANDARRAY(ROWS(C7:C14)))</f>
        <v>#VALUE!</v>
      </c>
      <c r="Y7" s="71" t="e" cm="1" vm="4">
        <f t="array" aca="1" ref="Y7:Y14" ca="1">_xlfn.LET(
_xlpm.pic,C7:C14,
_xlpm.rows,ROWS(_xlpm.pic),
_xlpm.rand,_xlfn.RANDARRAY(_xlpm.rows),
INDEX(_xlpm.pic,_xlfn.XMATCH(_xlfn._xlws.SORT(_xlpm.rand),_xlpm.rand)))</f>
        <v>#VALUE!</v>
      </c>
    </row>
    <row r="8" spans="2:25" ht="33" customHeight="1" x14ac:dyDescent="0.25">
      <c r="B8" t="s">
        <v>22</v>
      </c>
      <c r="C8" t="e" vm="6">
        <v>#VALUE!</v>
      </c>
      <c r="D8">
        <v>43.95</v>
      </c>
      <c r="E8" s="11">
        <f t="shared" ca="1" si="1"/>
        <v>0.58759213431785851</v>
      </c>
      <c r="G8" t="e" vm="3">
        <f ca="1">IF(
ROWS(G$7:G8)&gt;$H$4,"",
INDEX(P[Picture],MATCH(SMALL(P[Rand],ROWS(G$7:G8)),P[Rand],0)))</f>
        <v>#VALUE!</v>
      </c>
      <c r="H8" t="e" vm="7">
        <f ca="1"/>
        <v>#VALUE!</v>
      </c>
      <c r="I8" t="e" vm="8">
        <f ca="1"/>
        <v>#VALUE!</v>
      </c>
      <c r="K8" s="72" t="e" vm="5">
        <f ca="1"/>
        <v>#VALUE!</v>
      </c>
      <c r="M8" s="11" t="e" vm="3">
        <f ca="1"/>
        <v>#VALUE!</v>
      </c>
      <c r="Y8" s="71" t="e" vm="9">
        <f ca="1"/>
        <v>#VALUE!</v>
      </c>
    </row>
    <row r="9" spans="2:25" ht="33" customHeight="1" x14ac:dyDescent="0.25">
      <c r="B9" t="s">
        <v>23</v>
      </c>
      <c r="C9" t="e" vm="10">
        <v>#VALUE!</v>
      </c>
      <c r="D9">
        <v>32.950000000000003</v>
      </c>
      <c r="E9" s="11">
        <f t="shared" ca="1" si="1"/>
        <v>0.35951285490942664</v>
      </c>
      <c r="G9" t="e" vm="7">
        <f ca="1">IF(
ROWS(G$7:G9)&gt;$H$4,"",
INDEX(P[Picture],MATCH(SMALL(P[Rand],ROWS(G$7:G9)),P[Rand],0)))</f>
        <v>#VALUE!</v>
      </c>
      <c r="H9" t="e" vm="11">
        <f ca="1"/>
        <v>#VALUE!</v>
      </c>
      <c r="I9" t="e" vm="7">
        <f ca="1"/>
        <v>#VALUE!</v>
      </c>
      <c r="K9" s="72" t="e" vm="3">
        <f ca="1"/>
        <v>#VALUE!</v>
      </c>
      <c r="M9" s="11" t="e" vm="9">
        <f ca="1"/>
        <v>#VALUE!</v>
      </c>
      <c r="Y9" s="71" t="e" vm="7">
        <f ca="1"/>
        <v>#VALUE!</v>
      </c>
    </row>
    <row r="10" spans="2:25" ht="33" customHeight="1" x14ac:dyDescent="0.25">
      <c r="B10" t="s">
        <v>24</v>
      </c>
      <c r="C10" t="e" vm="12">
        <v>#VALUE!</v>
      </c>
      <c r="D10">
        <v>26.95</v>
      </c>
      <c r="E10" s="11">
        <f t="shared" ca="1" si="1"/>
        <v>0.85565659870090249</v>
      </c>
      <c r="G10" t="str">
        <f>IF(
ROWS(G$7:G10)&gt;$H$4,"",
INDEX(P[Picture],MATCH(SMALL(P[Rand],ROWS(G$7:G10)),P[Rand],0)))</f>
        <v/>
      </c>
      <c r="K10" s="72" t="e" vm="7">
        <f ca="1"/>
        <v>#VALUE!</v>
      </c>
      <c r="M10" s="11" t="e" vm="7">
        <f ca="1"/>
        <v>#VALUE!</v>
      </c>
      <c r="Y10" s="71" t="e" vm="5">
        <f ca="1"/>
        <v>#VALUE!</v>
      </c>
    </row>
    <row r="11" spans="2:25" ht="33" customHeight="1" x14ac:dyDescent="0.25">
      <c r="B11" t="s">
        <v>25</v>
      </c>
      <c r="C11" t="e" vm="13">
        <v>#VALUE!</v>
      </c>
      <c r="D11">
        <v>38.950000000000003</v>
      </c>
      <c r="E11" s="11">
        <f t="shared" ca="1" si="1"/>
        <v>5.5098570447898676E-2</v>
      </c>
      <c r="G11" t="str">
        <f>IF(
ROWS(G$7:G11)&gt;$H$4,"",
INDEX(P[Picture],MATCH(SMALL(P[Rand],ROWS(G$7:G11)),P[Rand],0)))</f>
        <v/>
      </c>
      <c r="K11" s="72" t="e" vm="11">
        <f ca="1"/>
        <v>#VALUE!</v>
      </c>
      <c r="M11" s="11" t="e" vm="8">
        <f ca="1"/>
        <v>#VALUE!</v>
      </c>
      <c r="Y11" s="71" t="e" vm="3">
        <f ca="1"/>
        <v>#VALUE!</v>
      </c>
    </row>
    <row r="12" spans="2:25" ht="33" customHeight="1" x14ac:dyDescent="0.25">
      <c r="B12" t="s">
        <v>26</v>
      </c>
      <c r="C12" t="e" vm="14">
        <v>#VALUE!</v>
      </c>
      <c r="D12">
        <v>50.95</v>
      </c>
      <c r="E12" s="11">
        <f t="shared" ca="1" si="1"/>
        <v>0.69807137183001622</v>
      </c>
      <c r="G12" t="str">
        <f>IF(
ROWS(G$7:G12)&gt;$H$4,"",
INDEX(P[Picture],MATCH(SMALL(P[Rand],ROWS(G$7:G12)),P[Rand],0)))</f>
        <v/>
      </c>
      <c r="K12" s="72" t="e" vm="9">
        <f ca="1"/>
        <v>#VALUE!</v>
      </c>
      <c r="M12" s="11" t="e" vm="11">
        <f ca="1"/>
        <v>#VALUE!</v>
      </c>
      <c r="Y12" s="71" t="e" vm="2">
        <f ca="1"/>
        <v>#VALUE!</v>
      </c>
    </row>
    <row r="13" spans="2:25" ht="33" customHeight="1" x14ac:dyDescent="0.25">
      <c r="B13" t="s">
        <v>27</v>
      </c>
      <c r="C13" t="e" vm="15">
        <v>#VALUE!</v>
      </c>
      <c r="D13">
        <v>43.69</v>
      </c>
      <c r="E13" s="11">
        <f t="shared" ca="1" si="1"/>
        <v>0.90541008840338322</v>
      </c>
      <c r="G13" t="str">
        <f>IF(
ROWS(G$7:G13)&gt;$H$4,"",
INDEX(P[Picture],MATCH(SMALL(P[Rand],ROWS(G$7:G13)),P[Rand],0)))</f>
        <v/>
      </c>
      <c r="K13" s="72" t="e" vm="8">
        <f ca="1"/>
        <v>#VALUE!</v>
      </c>
      <c r="M13" s="11" t="e" vm="4">
        <f ca="1"/>
        <v>#VALUE!</v>
      </c>
      <c r="Y13" s="71" t="e" vm="8">
        <f ca="1"/>
        <v>#VALUE!</v>
      </c>
    </row>
    <row r="14" spans="2:25" ht="33" customHeight="1" x14ac:dyDescent="0.25">
      <c r="B14" t="s">
        <v>28</v>
      </c>
      <c r="C14" t="e" vm="16">
        <v>#VALUE!</v>
      </c>
      <c r="D14">
        <v>29.95</v>
      </c>
      <c r="E14" s="11">
        <f t="shared" ca="1" si="1"/>
        <v>0.24877542578379241</v>
      </c>
      <c r="G14" t="str">
        <f>IF(
ROWS(G$7:G14)&gt;$H$4,"",
INDEX(P[Picture],MATCH(SMALL(P[Rand],ROWS(G$7:G14)),P[Rand],0)))</f>
        <v/>
      </c>
      <c r="K14" s="72" t="e" vm="2">
        <f ca="1"/>
        <v>#VALUE!</v>
      </c>
      <c r="M14" s="11" t="e" vm="2">
        <f ca="1"/>
        <v>#VALUE!</v>
      </c>
      <c r="Y14" s="71" t="e" vm="11">
        <f ca="1"/>
        <v>#VALUE!</v>
      </c>
    </row>
  </sheetData>
  <conditionalFormatting sqref="G7:I14">
    <cfRule type="notContainsBlanks" dxfId="5" priority="1">
      <formula>LEN(TRIM(G7))&gt;0</formula>
    </cfRule>
  </conditionalFormatting>
  <conditionalFormatting sqref="AB8:AB14">
    <cfRule type="notContainsBlanks" dxfId="4" priority="3">
      <formula>LEN(TRIM(AB8))&gt;0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E4191-2F2F-47CD-8258-5C9CCD357826}">
  <sheetPr>
    <tabColor rgb="FF0000FF"/>
  </sheetPr>
  <dimension ref="B2:X29"/>
  <sheetViews>
    <sheetView tabSelected="1" zoomScale="70" zoomScaleNormal="70" workbookViewId="0"/>
  </sheetViews>
  <sheetFormatPr defaultRowHeight="15" x14ac:dyDescent="0.25"/>
  <cols>
    <col min="1" max="1" width="3.28515625" customWidth="1"/>
    <col min="2" max="2" width="11.7109375" customWidth="1"/>
    <col min="3" max="3" width="11.28515625" bestFit="1" customWidth="1"/>
    <col min="6" max="6" width="16.140625" customWidth="1"/>
    <col min="8" max="8" width="2.28515625" customWidth="1"/>
    <col min="9" max="9" width="16.140625" customWidth="1"/>
    <col min="11" max="11" width="2.28515625" customWidth="1"/>
    <col min="12" max="12" width="16.140625" customWidth="1"/>
    <col min="14" max="14" width="1.5703125" customWidth="1"/>
    <col min="15" max="15" width="16.140625" customWidth="1"/>
    <col min="17" max="17" width="1.85546875" customWidth="1"/>
    <col min="18" max="18" width="12" customWidth="1"/>
    <col min="21" max="21" width="12.7109375" customWidth="1"/>
    <col min="23" max="23" width="4" customWidth="1"/>
  </cols>
  <sheetData>
    <row r="2" spans="2:24" x14ac:dyDescent="0.25">
      <c r="B2" s="69" t="s">
        <v>37</v>
      </c>
      <c r="C2" s="69"/>
      <c r="D2" s="69"/>
      <c r="E2" s="69"/>
      <c r="F2" s="89" t="s">
        <v>38</v>
      </c>
      <c r="G2" s="89">
        <v>5</v>
      </c>
    </row>
    <row r="3" spans="2:24" x14ac:dyDescent="0.25">
      <c r="F3" s="73" t="s">
        <v>39</v>
      </c>
      <c r="G3" s="85">
        <f>ROWS(C7:D13)</f>
        <v>7</v>
      </c>
      <c r="I3" t="s">
        <v>55</v>
      </c>
      <c r="S3" s="98" t="s">
        <v>62</v>
      </c>
    </row>
    <row r="4" spans="2:24" x14ac:dyDescent="0.25">
      <c r="B4" s="69" t="s">
        <v>56</v>
      </c>
      <c r="I4" t="s">
        <v>54</v>
      </c>
      <c r="R4" s="98" t="s">
        <v>62</v>
      </c>
    </row>
    <row r="5" spans="2:24" x14ac:dyDescent="0.25">
      <c r="F5" s="97" t="s">
        <v>57</v>
      </c>
      <c r="I5" s="97" t="s">
        <v>58</v>
      </c>
      <c r="L5" s="97" t="s">
        <v>58</v>
      </c>
      <c r="O5" s="97" t="s">
        <v>57</v>
      </c>
      <c r="R5" s="97" t="s">
        <v>58</v>
      </c>
      <c r="U5" s="97" t="s">
        <v>57</v>
      </c>
      <c r="X5" s="69" t="s">
        <v>64</v>
      </c>
    </row>
    <row r="6" spans="2:24" x14ac:dyDescent="0.25">
      <c r="B6" s="92" t="s">
        <v>40</v>
      </c>
      <c r="C6" s="93" t="s">
        <v>41</v>
      </c>
      <c r="D6" s="94" t="s">
        <v>42</v>
      </c>
      <c r="F6" s="88" t="s">
        <v>41</v>
      </c>
      <c r="G6" s="88" t="s">
        <v>42</v>
      </c>
      <c r="I6" s="88" t="s">
        <v>41</v>
      </c>
      <c r="J6" s="88" t="s">
        <v>42</v>
      </c>
      <c r="L6" s="88" t="s">
        <v>41</v>
      </c>
      <c r="M6" s="88" t="s">
        <v>42</v>
      </c>
      <c r="O6" s="88" t="s">
        <v>41</v>
      </c>
      <c r="P6" s="88" t="s">
        <v>42</v>
      </c>
      <c r="R6" s="88" t="s">
        <v>41</v>
      </c>
      <c r="S6" s="88" t="s">
        <v>42</v>
      </c>
      <c r="U6" s="88" t="s">
        <v>41</v>
      </c>
      <c r="V6" s="88" t="s">
        <v>42</v>
      </c>
      <c r="X6" s="69" t="s">
        <v>63</v>
      </c>
    </row>
    <row r="7" spans="2:24" x14ac:dyDescent="0.25">
      <c r="B7" s="90">
        <f ca="1">RAND()</f>
        <v>0.13075668403125351</v>
      </c>
      <c r="C7" s="73" t="s">
        <v>43</v>
      </c>
      <c r="D7" s="91">
        <v>250</v>
      </c>
      <c r="F7" t="str">
        <f ca="1">IF(ROWS(F$7:F7)&gt;$G$2,"",INDEX(S[Sales Rep],MATCH(SMALL($B$7:$B$13,ROWS(F$7:F7)),$B$7:$B$13,0)))</f>
        <v>Sheliadawn</v>
      </c>
      <c r="G7">
        <f ca="1">IF(ROWS(G$7:G7)&gt;$G$2,"",INDEX(S[Sales],MATCH(SMALL($B$7:$B$13,ROWS(G$7:G7)),$B$7:$B$13,0)))</f>
        <v>310</v>
      </c>
      <c r="I7" t="str" cm="1">
        <f t="array" aca="1" ref="I7:J11" ca="1">_xlfn.TAKE(_xlfn.SORTBY(S[[Sales Rep]:[Sales]],_xlfn.RANDARRAY(G3)),G2)</f>
        <v>Jo</v>
      </c>
      <c r="J7">
        <f ca="1"/>
        <v>185</v>
      </c>
      <c r="L7" t="str" cm="1">
        <f t="array" aca="1" ref="L7:M11" ca="1">INDEX(S[[Sales Rep]:[Sales]],_xlfn.XMATCH(SMALL(S[RAND],_xlfn.SEQUENCE(G2)),S[RAND]),{1,2})</f>
        <v>Sheliadawn</v>
      </c>
      <c r="M7">
        <f ca="1"/>
        <v>310</v>
      </c>
      <c r="O7" t="str">
        <f ca="1">IF(ROWS(F$7:F7)&gt;$G$2,"",VLOOKUP(SMALL($B$7:$B$13,ROWS(F$7:F7)),S[],COLUMNS($F7:F7)+1,0))</f>
        <v>Sheliadawn</v>
      </c>
      <c r="P7">
        <f ca="1">IF(ROWS(G$7:G7)&gt;$G$2,"",VLOOKUP(SMALL($B$7:$B$13,ROWS(G$7:G7)),S[],COLUMNS($F7:G7)+1,0))</f>
        <v>310</v>
      </c>
      <c r="R7" t="str" cm="1">
        <f t="array" aca="1" ref="R7:S11" ca="1">_xlfn.DROP(_xlfn._xlws.SORT(S[]),G2-G3,1)</f>
        <v>Sheliadawn</v>
      </c>
      <c r="S7">
        <f ca="1"/>
        <v>310</v>
      </c>
      <c r="U7" t="str">
        <f ca="1">IF(ROWS(F$7:F7)&gt;$G$2,"",VLOOKUP(SMALL(S[],ROWS(F$7:F7)),S[],COLUMN(B1),))</f>
        <v>Sheliadawn</v>
      </c>
      <c r="V7">
        <f ca="1">IF(ROWS(G$7:G7)&gt;$G$2,"",VLOOKUP(SMALL(S[],ROWS(G$7:G7)),S[],COLUMN(C1),))</f>
        <v>310</v>
      </c>
      <c r="X7" s="85" cm="1">
        <f t="array" aca="1" ref="X7:X16" ca="1">_xlfn.UNIQUE(_xlfn.RANDARRAY(10*20,,1,10,1))</f>
        <v>4</v>
      </c>
    </row>
    <row r="8" spans="2:24" x14ac:dyDescent="0.25">
      <c r="B8" s="90">
        <f t="shared" ref="B8:B13" ca="1" si="0">RAND()</f>
        <v>0.31363682444218866</v>
      </c>
      <c r="C8" s="73" t="s">
        <v>44</v>
      </c>
      <c r="D8" s="91">
        <v>185</v>
      </c>
      <c r="F8" t="str">
        <f ca="1">IF(ROWS(F$7:F8)&gt;$G$2,"",INDEX(S[Sales Rep],MATCH(SMALL($B$7:$B$13,ROWS(F$7:F8)),$B$7:$B$13,0)))</f>
        <v>Sioux</v>
      </c>
      <c r="G8">
        <f ca="1">IF(ROWS(G$7:G8)&gt;$G$2,"",INDEX(S[Sales],MATCH(SMALL($B$7:$B$13,ROWS(G$7:G8)),$B$7:$B$13,0)))</f>
        <v>250</v>
      </c>
      <c r="I8" t="str">
        <f ca="1"/>
        <v>Tyrone</v>
      </c>
      <c r="J8">
        <f ca="1"/>
        <v>402</v>
      </c>
      <c r="L8" t="str">
        <f ca="1"/>
        <v>Sioux</v>
      </c>
      <c r="M8">
        <f ca="1"/>
        <v>250</v>
      </c>
      <c r="O8" t="str">
        <f ca="1">IF(ROWS(F$7:F8)&gt;$G$2,"",VLOOKUP(SMALL($B$7:$B$13,ROWS(F$7:F8)),S[],COLUMNS($F8:F8)+1,0))</f>
        <v>Sioux</v>
      </c>
      <c r="P8">
        <f ca="1">IF(ROWS(G$7:G8)&gt;$G$2,"",VLOOKUP(SMALL($B$7:$B$13,ROWS(G$7:G8)),S[],COLUMNS($F8:G8)+1,0))</f>
        <v>250</v>
      </c>
      <c r="R8" t="str">
        <f ca="1"/>
        <v>Sioux</v>
      </c>
      <c r="S8">
        <f ca="1"/>
        <v>250</v>
      </c>
      <c r="U8" t="str">
        <f ca="1">IF(ROWS(F$7:F8)&gt;$G$2,"",VLOOKUP(SMALL(S[],ROWS(F$7:F8)),S[],COLUMN(B2),))</f>
        <v>Sioux</v>
      </c>
      <c r="V8">
        <f ca="1">IF(ROWS(G$7:G8)&gt;$G$2,"",VLOOKUP(SMALL(S[],ROWS(G$7:G8)),S[],COLUMN(C2),))</f>
        <v>250</v>
      </c>
      <c r="X8" s="85">
        <f ca="1"/>
        <v>8</v>
      </c>
    </row>
    <row r="9" spans="2:24" x14ac:dyDescent="0.25">
      <c r="B9" s="90">
        <f t="shared" ca="1" si="0"/>
        <v>0.49774809382260787</v>
      </c>
      <c r="C9" s="73" t="s">
        <v>45</v>
      </c>
      <c r="D9" s="91">
        <v>210</v>
      </c>
      <c r="F9" t="str">
        <f ca="1">IF(ROWS(F$7:F9)&gt;$G$2,"",INDEX(S[Sales Rep],MATCH(SMALL($B$7:$B$13,ROWS(F$7:F9)),$B$7:$B$13,0)))</f>
        <v>Jo</v>
      </c>
      <c r="G9">
        <f ca="1">IF(ROWS(G$7:G9)&gt;$G$2,"",INDEX(S[Sales],MATCH(SMALL($B$7:$B$13,ROWS(G$7:G9)),$B$7:$B$13,0)))</f>
        <v>185</v>
      </c>
      <c r="I9" t="str">
        <f ca="1"/>
        <v>Chin</v>
      </c>
      <c r="J9">
        <f ca="1"/>
        <v>210</v>
      </c>
      <c r="L9" t="str">
        <f ca="1"/>
        <v>Jo</v>
      </c>
      <c r="M9">
        <f ca="1"/>
        <v>185</v>
      </c>
      <c r="O9" t="str">
        <f ca="1">IF(ROWS(F$7:F9)&gt;$G$2,"",VLOOKUP(SMALL($B$7:$B$13,ROWS(F$7:F9)),S[],COLUMNS($F9:F9)+1,0))</f>
        <v>Jo</v>
      </c>
      <c r="P9">
        <f ca="1">IF(ROWS(G$7:G9)&gt;$G$2,"",VLOOKUP(SMALL($B$7:$B$13,ROWS(G$7:G9)),S[],COLUMNS($F9:G9)+1,0))</f>
        <v>185</v>
      </c>
      <c r="R9" t="str">
        <f ca="1"/>
        <v>Jo</v>
      </c>
      <c r="S9">
        <f ca="1"/>
        <v>185</v>
      </c>
      <c r="U9" t="str">
        <f ca="1">IF(ROWS(F$7:F9)&gt;$G$2,"",VLOOKUP(SMALL(S[],ROWS(F$7:F9)),S[],COLUMN(B3),))</f>
        <v>Jo</v>
      </c>
      <c r="V9">
        <f ca="1">IF(ROWS(G$7:G9)&gt;$G$2,"",VLOOKUP(SMALL(S[],ROWS(G$7:G9)),S[],COLUMN(C3),))</f>
        <v>185</v>
      </c>
      <c r="X9" s="85">
        <f ca="1"/>
        <v>6</v>
      </c>
    </row>
    <row r="10" spans="2:24" x14ac:dyDescent="0.25">
      <c r="B10" s="90">
        <f t="shared" ca="1" si="0"/>
        <v>0.11075394086991264</v>
      </c>
      <c r="C10" s="73" t="s">
        <v>46</v>
      </c>
      <c r="D10" s="91">
        <v>310</v>
      </c>
      <c r="F10" t="str">
        <f ca="1">IF(ROWS(F$7:F10)&gt;$G$2,"",INDEX(S[Sales Rep],MATCH(SMALL($B$7:$B$13,ROWS(F$7:F10)),$B$7:$B$13,0)))</f>
        <v>Gigi</v>
      </c>
      <c r="G10">
        <f ca="1">IF(ROWS(G$7:G10)&gt;$G$2,"",INDEX(S[Sales],MATCH(SMALL($B$7:$B$13,ROWS(G$7:G10)),$B$7:$B$13,0)))</f>
        <v>298</v>
      </c>
      <c r="I10" t="str">
        <f ca="1"/>
        <v>Kip</v>
      </c>
      <c r="J10">
        <f ca="1"/>
        <v>370</v>
      </c>
      <c r="L10" t="str">
        <f ca="1"/>
        <v>Gigi</v>
      </c>
      <c r="M10">
        <f ca="1"/>
        <v>298</v>
      </c>
      <c r="O10" t="str">
        <f ca="1">IF(ROWS(F$7:F10)&gt;$G$2,"",VLOOKUP(SMALL($B$7:$B$13,ROWS(F$7:F10)),S[],COLUMNS($F10:F10)+1,0))</f>
        <v>Gigi</v>
      </c>
      <c r="P10">
        <f ca="1">IF(ROWS(G$7:G10)&gt;$G$2,"",VLOOKUP(SMALL($B$7:$B$13,ROWS(G$7:G10)),S[],COLUMNS($F10:G10)+1,0))</f>
        <v>298</v>
      </c>
      <c r="R10" t="str">
        <f ca="1"/>
        <v>Gigi</v>
      </c>
      <c r="S10">
        <f ca="1"/>
        <v>298</v>
      </c>
      <c r="U10" t="str">
        <f ca="1">IF(ROWS(F$7:F10)&gt;$G$2,"",VLOOKUP(SMALL(S[],ROWS(F$7:F10)),S[],COLUMN(B4),))</f>
        <v>Gigi</v>
      </c>
      <c r="V10">
        <f ca="1">IF(ROWS(G$7:G10)&gt;$G$2,"",VLOOKUP(SMALL(S[],ROWS(G$7:G10)),S[],COLUMN(C4),))</f>
        <v>298</v>
      </c>
      <c r="X10" s="85">
        <f ca="1"/>
        <v>2</v>
      </c>
    </row>
    <row r="11" spans="2:24" x14ac:dyDescent="0.25">
      <c r="B11" s="90">
        <f t="shared" ca="1" si="0"/>
        <v>0.47224026215875647</v>
      </c>
      <c r="C11" s="73" t="s">
        <v>17</v>
      </c>
      <c r="D11" s="91">
        <v>298</v>
      </c>
      <c r="F11" t="str">
        <f ca="1">IF(ROWS(F$7:F11)&gt;$G$2,"",INDEX(S[Sales Rep],MATCH(SMALL($B$7:$B$13,ROWS(F$7:F11)),$B$7:$B$13,0)))</f>
        <v>Kip</v>
      </c>
      <c r="G11">
        <f ca="1">IF(ROWS(G$7:G11)&gt;$G$2,"",INDEX(S[Sales],MATCH(SMALL($B$7:$B$13,ROWS(G$7:G11)),$B$7:$B$13,0)))</f>
        <v>370</v>
      </c>
      <c r="I11" t="str">
        <f ca="1"/>
        <v>Sheliadawn</v>
      </c>
      <c r="J11">
        <f ca="1"/>
        <v>310</v>
      </c>
      <c r="L11" t="str">
        <f ca="1"/>
        <v>Kip</v>
      </c>
      <c r="M11">
        <f ca="1"/>
        <v>370</v>
      </c>
      <c r="O11" t="str">
        <f ca="1">IF(ROWS(F$7:F11)&gt;$G$2,"",VLOOKUP(SMALL($B$7:$B$13,ROWS(F$7:F11)),S[],COLUMNS($F11:F11)+1,0))</f>
        <v>Kip</v>
      </c>
      <c r="P11">
        <f ca="1">IF(ROWS(G$7:G11)&gt;$G$2,"",VLOOKUP(SMALL($B$7:$B$13,ROWS(G$7:G11)),S[],COLUMNS($F11:G11)+1,0))</f>
        <v>370</v>
      </c>
      <c r="R11" t="str">
        <f ca="1"/>
        <v>Kip</v>
      </c>
      <c r="S11">
        <f ca="1"/>
        <v>370</v>
      </c>
      <c r="U11" t="str">
        <f ca="1">IF(ROWS(F$7:F11)&gt;$G$2,"",VLOOKUP(SMALL(S[],ROWS(F$7:F11)),S[],COLUMN(B5),))</f>
        <v>Kip</v>
      </c>
      <c r="V11">
        <f ca="1">IF(ROWS(G$7:G11)&gt;$G$2,"",VLOOKUP(SMALL(S[],ROWS(G$7:G11)),S[],COLUMN(C5),))</f>
        <v>370</v>
      </c>
      <c r="X11" s="85">
        <f ca="1"/>
        <v>9</v>
      </c>
    </row>
    <row r="12" spans="2:24" x14ac:dyDescent="0.25">
      <c r="B12" s="90">
        <f t="shared" ca="1" si="0"/>
        <v>0.49495506379442045</v>
      </c>
      <c r="C12" s="73" t="s">
        <v>47</v>
      </c>
      <c r="D12" s="91">
        <v>370</v>
      </c>
      <c r="X12" s="85">
        <f ca="1"/>
        <v>10</v>
      </c>
    </row>
    <row r="13" spans="2:24" x14ac:dyDescent="0.25">
      <c r="B13" s="95">
        <f t="shared" ca="1" si="0"/>
        <v>0.63408497390590213</v>
      </c>
      <c r="C13" s="96" t="s">
        <v>48</v>
      </c>
      <c r="D13" s="57">
        <v>402</v>
      </c>
      <c r="X13" s="85">
        <f ca="1"/>
        <v>5</v>
      </c>
    </row>
    <row r="14" spans="2:24" ht="18" x14ac:dyDescent="0.35">
      <c r="F14" s="73" t="s">
        <v>53</v>
      </c>
      <c r="G14" s="85">
        <f ca="1">AVERAGE(G7:G11)</f>
        <v>282.60000000000002</v>
      </c>
      <c r="I14" s="73" t="s">
        <v>53</v>
      </c>
      <c r="J14" s="85">
        <f ca="1">AVERAGE(J7:J11)</f>
        <v>295.39999999999998</v>
      </c>
      <c r="L14" s="73" t="s">
        <v>53</v>
      </c>
      <c r="M14" s="85">
        <f ca="1">AVERAGE(M7:M11)</f>
        <v>282.60000000000002</v>
      </c>
      <c r="O14" s="73" t="s">
        <v>53</v>
      </c>
      <c r="P14" s="85">
        <f ca="1">AVERAGE(P7:P11)</f>
        <v>282.60000000000002</v>
      </c>
      <c r="R14" s="73" t="s">
        <v>53</v>
      </c>
      <c r="S14" s="85">
        <f ca="1">AVERAGE(S7:S11)</f>
        <v>282.60000000000002</v>
      </c>
      <c r="U14" s="73" t="s">
        <v>53</v>
      </c>
      <c r="V14" s="85">
        <f ca="1">AVERAGE(V7:V11)</f>
        <v>282.60000000000002</v>
      </c>
      <c r="X14" s="85">
        <f ca="1"/>
        <v>3</v>
      </c>
    </row>
    <row r="15" spans="2:24" x14ac:dyDescent="0.25">
      <c r="B15" t="s">
        <v>49</v>
      </c>
      <c r="X15" s="85">
        <f ca="1"/>
        <v>7</v>
      </c>
    </row>
    <row r="16" spans="2:24" x14ac:dyDescent="0.25">
      <c r="B16" t="s">
        <v>50</v>
      </c>
      <c r="X16" s="85">
        <f ca="1"/>
        <v>1</v>
      </c>
    </row>
    <row r="17" spans="2:19" x14ac:dyDescent="0.25">
      <c r="B17" t="s">
        <v>51</v>
      </c>
      <c r="S17" t="str" cm="1">
        <f t="array" aca="1" ref="S17" ca="1">ShowFormulas(B7)</f>
        <v>B7: =RAND()</v>
      </c>
    </row>
    <row r="18" spans="2:19" x14ac:dyDescent="0.25">
      <c r="B18" t="s">
        <v>52</v>
      </c>
      <c r="S18" t="str" cm="1">
        <f t="array" aca="1" ref="S18" ca="1">ShowFormulas(G14)</f>
        <v>G14: =AVERAGE(G7:G11)</v>
      </c>
    </row>
    <row r="19" spans="2:19" x14ac:dyDescent="0.25">
      <c r="F19" s="97" t="s">
        <v>57</v>
      </c>
      <c r="I19" s="97" t="s">
        <v>58</v>
      </c>
      <c r="L19" s="97" t="s">
        <v>58</v>
      </c>
      <c r="O19" s="97" t="s">
        <v>57</v>
      </c>
      <c r="S19" t="str" cm="1">
        <f t="array" aca="1" ref="S19:S29" ca="1">ShowFormulas(F2:Y7)</f>
        <v>G3: =ROWS(C7:D13)</v>
      </c>
    </row>
    <row r="20" spans="2:19" x14ac:dyDescent="0.25">
      <c r="F20" s="88" t="s">
        <v>41</v>
      </c>
      <c r="G20" s="88" t="s">
        <v>42</v>
      </c>
      <c r="I20" s="88" t="s">
        <v>41</v>
      </c>
      <c r="J20" s="88" t="s">
        <v>42</v>
      </c>
      <c r="L20" s="88" t="s">
        <v>41</v>
      </c>
      <c r="M20" s="88" t="s">
        <v>42</v>
      </c>
      <c r="O20" s="88" t="s">
        <v>41</v>
      </c>
      <c r="P20" s="88" t="s">
        <v>42</v>
      </c>
      <c r="S20" t="str">
        <f ca="1"/>
        <v>F7: =IF(ROWS(F$7:F7)&gt;$G$2,"",INDEX(S[Sales Rep],MATCH(SMALL($B$7:$B$13,ROWS(F$7:F7)),$B$7:$B$13,0)))</v>
      </c>
    </row>
    <row r="21" spans="2:19" x14ac:dyDescent="0.25">
      <c r="D21" t="s">
        <v>59</v>
      </c>
      <c r="S21" t="str">
        <f ca="1"/>
        <v>G7: =IF(ROWS(G$7:G7)&gt;$G$2,"",INDEX(S[Sales],MATCH(SMALL($B$7:$B$13,ROWS(G$7:G7)),$B$7:$B$13,0)))</v>
      </c>
    </row>
    <row r="22" spans="2:19" x14ac:dyDescent="0.25">
      <c r="S22" t="str">
        <f ca="1"/>
        <v>I7: =TAKE(SORTBY(S[[Sales Rep]:[Sales]],RANDARRAY(G3)),G2)</v>
      </c>
    </row>
    <row r="23" spans="2:19" x14ac:dyDescent="0.25">
      <c r="S23" t="str">
        <f ca="1"/>
        <v>L7: =INDEX(S[[Sales Rep]:[Sales]],XMATCH(SMALL(S[RAND],SEQUENCE(G2)),S[RAND]),{1,2})</v>
      </c>
    </row>
    <row r="24" spans="2:19" x14ac:dyDescent="0.25">
      <c r="S24" t="str">
        <f ca="1"/>
        <v>O7: =IF(ROWS(F$7:F7)&gt;$G$2,"",VLOOKUP(SMALL($B$7:$B$13,ROWS(F$7:F7)),S,COLUMNS($F7:F7)+1,0))</v>
      </c>
    </row>
    <row r="25" spans="2:19" x14ac:dyDescent="0.25">
      <c r="S25" t="str">
        <f ca="1"/>
        <v>P7: =IF(ROWS(G$7:G7)&gt;$G$2,"",VLOOKUP(SMALL($B$7:$B$13,ROWS(G$7:G7)),S,COLUMNS($F7:G7)+1,0))</v>
      </c>
    </row>
    <row r="26" spans="2:19" x14ac:dyDescent="0.25">
      <c r="S26" t="str">
        <f ca="1"/>
        <v>R7: =DROP(SORT(S),G2-G3,1)</v>
      </c>
    </row>
    <row r="27" spans="2:19" x14ac:dyDescent="0.25">
      <c r="S27" t="str">
        <f ca="1"/>
        <v>U7: =IF(ROWS(F$7:F7)&gt;$G$2,"",VLOOKUP(SMALL(S,ROWS(F$7:F7)),S,COLUMN(B1),))</v>
      </c>
    </row>
    <row r="28" spans="2:19" ht="18" x14ac:dyDescent="0.35">
      <c r="F28" s="73" t="s">
        <v>53</v>
      </c>
      <c r="G28" s="85"/>
      <c r="I28" s="73" t="s">
        <v>53</v>
      </c>
      <c r="J28" s="85"/>
      <c r="L28" s="73" t="s">
        <v>53</v>
      </c>
      <c r="M28" s="85"/>
      <c r="O28" s="73" t="s">
        <v>53</v>
      </c>
      <c r="P28" s="85"/>
      <c r="S28" t="str">
        <f ca="1"/>
        <v>V7: =IF(ROWS(G$7:G7)&gt;$G$2,"",VLOOKUP(SMALL(S,ROWS(G$7:G7)),S,COLUMN(C1),))</v>
      </c>
    </row>
    <row r="29" spans="2:19" x14ac:dyDescent="0.25">
      <c r="S29" t="str">
        <f ca="1"/>
        <v>X7: =UNIQUE(RANDARRAY(10*20,,1,10,1))</v>
      </c>
    </row>
  </sheetData>
  <conditionalFormatting sqref="F7:P11 F12:F13">
    <cfRule type="notContainsBlanks" dxfId="3" priority="5">
      <formula>LEN(TRIM(F7))&gt;0</formula>
    </cfRule>
  </conditionalFormatting>
  <conditionalFormatting sqref="F21:P25 F26:F27">
    <cfRule type="notContainsBlanks" dxfId="2" priority="3">
      <formula>LEN(TRIM(F21))&gt;0</formula>
    </cfRule>
  </conditionalFormatting>
  <conditionalFormatting sqref="R7:S11">
    <cfRule type="notContainsBlanks" dxfId="1" priority="2">
      <formula>LEN(TRIM(R7))&gt;0</formula>
    </cfRule>
  </conditionalFormatting>
  <conditionalFormatting sqref="U7:V11">
    <cfRule type="notContainsBlanks" dxfId="0" priority="1">
      <formula>LEN(TRIM(U7))&gt;0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1824C</vt:lpstr>
      <vt:lpstr>1823</vt:lpstr>
      <vt:lpstr>1824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2015-06-05T18:17:20Z</dcterms:created>
  <dcterms:modified xsi:type="dcterms:W3CDTF">2023-07-06T16:16:55Z</dcterms:modified>
</cp:coreProperties>
</file>