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T(11)" sheetId="1" r:id="rId1"/>
    <sheet name="T(12)" sheetId="2" r:id="rId2"/>
    <sheet name="T(13)" sheetId="3" r:id="rId3"/>
    <sheet name="T(14)" sheetId="4" r:id="rId4"/>
    <sheet name="T(15)" sheetId="5" r:id="rId5"/>
    <sheet name="T(16)" sheetId="6" r:id="rId6"/>
    <sheet name="T(17)" sheetId="7" r:id="rId7"/>
    <sheet name="T(18)" sheetId="8" r:id="rId8"/>
    <sheet name="T(19)" sheetId="9" r:id="rId9"/>
    <sheet name="T(20)" sheetId="10" r:id="rId10"/>
    <sheet name="T(21)" sheetId="11" r:id="rId11"/>
    <sheet name="T(22)" sheetId="12" r:id="rId12"/>
  </sheets>
  <definedNames>
    <definedName name="_xlfn.AVERAGEIF" hidden="1">#NAME?</definedName>
    <definedName name="_xlfn.SUMIFS" hidden="1">#NAME?</definedName>
    <definedName name="n">'T(21)'!$C$5</definedName>
    <definedName name="pi">'T(21)'!$C$6</definedName>
    <definedName name="_xlnm.Print_Area" localSheetId="0">'T(11)'!$A$1:$I$25</definedName>
    <definedName name="_xlnm.Print_Area" localSheetId="7">'T(18)'!$A$1:$O$10</definedName>
    <definedName name="_xlnm.Print_Area" localSheetId="9">'T(20)'!$A$1:$L$24</definedName>
    <definedName name="_xlnm.Print_Area" localSheetId="10">'T(21)'!$A$1:$G$36</definedName>
    <definedName name="_xlnm.Print_Area" localSheetId="11">'T(22)'!$A$1:$I$35</definedName>
    <definedName name="Sales">'T(13)'!$C$6:$C$20</definedName>
    <definedName name="Sales_Rep">'T(13)'!$B$6:$B$20</definedName>
  </definedNames>
  <calcPr fullCalcOnLoad="1"/>
</workbook>
</file>

<file path=xl/sharedStrings.xml><?xml version="1.0" encoding="utf-8"?>
<sst xmlns="http://schemas.openxmlformats.org/spreadsheetml/2006/main" count="312" uniqueCount="140">
  <si>
    <t>Invoice Due Date</t>
  </si>
  <si>
    <t>Days Past Due</t>
  </si>
  <si>
    <t>Loan Issue Date</t>
  </si>
  <si>
    <t>Loan Term (Days)</t>
  </si>
  <si>
    <t>Due Date</t>
  </si>
  <si>
    <t>Today</t>
  </si>
  <si>
    <t>Days Alive</t>
  </si>
  <si>
    <t>Years Alive</t>
  </si>
  <si>
    <t>Date Math: Days Between Dates = Later Date - Earlier Date. Keyboard Short To Get Rid Of Number Format Is Ctrl + Shift + ~</t>
  </si>
  <si>
    <t>Date Math: Add Days To A Date = Date Cell + Number Of Days Cell</t>
  </si>
  <si>
    <t>Days Between Dates = Later Date - Earlier Date</t>
  </si>
  <si>
    <t>Dividing Days By 365.25 Gives You Years</t>
  </si>
  <si>
    <t>Today's Date</t>
  </si>
  <si>
    <t>Keyboard Shortcut For Today's Date Is Ctrl + ;</t>
  </si>
  <si>
    <t>Remember: If You Subtract The Later Date From The Earlier Date You Will See The Error: ######</t>
  </si>
  <si>
    <t>Your Birthday</t>
  </si>
  <si>
    <t>The Function That Always Puts Today's Date Whenever You Open Your Workbook Is =Today()</t>
  </si>
  <si>
    <t>Date</t>
  </si>
  <si>
    <t>Sales Rep</t>
  </si>
  <si>
    <t>Sales</t>
  </si>
  <si>
    <t>Your Name</t>
  </si>
  <si>
    <t>Chin</t>
  </si>
  <si>
    <t>Isaac</t>
  </si>
  <si>
    <t>Suix</t>
  </si>
  <si>
    <t>Condition:</t>
  </si>
  <si>
    <t>Keyboard shortcut for naming a vertical range that has a header is Ctrl + Shift + F3</t>
  </si>
  <si>
    <t>The SUMIF function adds given 1 condition</t>
  </si>
  <si>
    <t>The COUNTIF function counts given 1 condition</t>
  </si>
  <si>
    <t>SUMIF</t>
  </si>
  <si>
    <t>COUNTIF</t>
  </si>
  <si>
    <t>The options button in the Find dialog box allows us to find formatting</t>
  </si>
  <si>
    <t>Once you find the Formatting, click in the list of cells and select all the cells with the keyboard shortcut Ctrl + A</t>
  </si>
  <si>
    <t>Close the Find dialog box and all the cells with that formatting are selected</t>
  </si>
  <si>
    <t>This trick works with cell content and formulas also.</t>
  </si>
  <si>
    <t>The SUMIF function adds given 1 condition. For greater than use the &amp; symbol to join the greater than symbol and the hurdle number.</t>
  </si>
  <si>
    <t>The COUNTIF function counts given 1 condition. For greater than use the &amp; symbol to join the greater than symbol and the hurdle number.</t>
  </si>
  <si>
    <t>The ROW function tells you what row the formula is in</t>
  </si>
  <si>
    <t>The CHAR function takes a number and tells you what character Excel thinks the Number represents</t>
  </si>
  <si>
    <t>The formula =CHAR(ROW()) is a quick way to see that Excel thinks the number 65 is A and the Number 90 is Z.</t>
  </si>
  <si>
    <t>The formula =CHAR(RANDBETWEEN(65,65+26)) will randomly generate letters</t>
  </si>
  <si>
    <t>Rand Sort</t>
  </si>
  <si>
    <t>Names</t>
  </si>
  <si>
    <t>Joe</t>
  </si>
  <si>
    <t>Shelia</t>
  </si>
  <si>
    <t>Fred</t>
  </si>
  <si>
    <t>Miki</t>
  </si>
  <si>
    <t>George</t>
  </si>
  <si>
    <t>Yu</t>
  </si>
  <si>
    <t>Fran</t>
  </si>
  <si>
    <t>Timmy</t>
  </si>
  <si>
    <t>You can use the RAND function to randomly sort a table of data</t>
  </si>
  <si>
    <t>Field</t>
  </si>
  <si>
    <t>Accounting</t>
  </si>
  <si>
    <t>Marketing</t>
  </si>
  <si>
    <t>Human Resources</t>
  </si>
  <si>
    <t>Receiving</t>
  </si>
  <si>
    <t>Shipping</t>
  </si>
  <si>
    <t>Quality Control</t>
  </si>
  <si>
    <t>Management</t>
  </si>
  <si>
    <t>Operations</t>
  </si>
  <si>
    <t>Planning</t>
  </si>
  <si>
    <t>Repair</t>
  </si>
  <si>
    <t>Customer Relations</t>
  </si>
  <si>
    <t>Maintenance</t>
  </si>
  <si>
    <t>Name</t>
  </si>
  <si>
    <t>Randomly Assigned Number</t>
  </si>
  <si>
    <t>Randomly Generate Letters</t>
  </si>
  <si>
    <t>Randomly Generate Letters and Numbers Together</t>
  </si>
  <si>
    <t>You randomly generate letters and numbers together by using the Ampersand with this formula: =CHAR(RANDBETWEEN(65,65+26))&amp;CHAR(RANDBETWEEN(65,65+26))&amp;CHAR(RANDBETWEEN(65,65+26))&amp;RANDBETWEEN(100,999)</t>
  </si>
  <si>
    <t>Use the CHOOSE function to choose from a list of words</t>
  </si>
  <si>
    <t>With RANDBETWEEN as the first argument in the CHOOSE function, you can randomly select from a list of words</t>
  </si>
  <si>
    <t>Use the fill handle to copy a whole table with formatting and formulas</t>
  </si>
  <si>
    <t>Item</t>
  </si>
  <si>
    <t>Debit</t>
  </si>
  <si>
    <t>Credit</t>
  </si>
  <si>
    <t>Total</t>
  </si>
  <si>
    <t>Total:</t>
  </si>
  <si>
    <t>Account: 1001</t>
  </si>
  <si>
    <t>Jan</t>
  </si>
  <si>
    <t>Standard Deviation</t>
  </si>
  <si>
    <t>grams</t>
  </si>
  <si>
    <t>X</t>
  </si>
  <si>
    <t>P(X)</t>
  </si>
  <si>
    <t>Start #</t>
  </si>
  <si>
    <t>Increment</t>
  </si>
  <si>
    <t>Population Mean = Mu</t>
  </si>
  <si>
    <t>Population Standard Deviation = Sigma</t>
  </si>
  <si>
    <t>Normal Distribution for Cereal Box Weight</t>
  </si>
  <si>
    <t>Below you can see an example of each of the 4 possible areas that we might be required to find!</t>
  </si>
  <si>
    <t>When you use 1 as the 4th argument, The key idea to the NORMDIST function is that it finds the area (probability) from negative infinity to your selected x value.</t>
  </si>
  <si>
    <t>Upper X</t>
  </si>
  <si>
    <t>Lower X</t>
  </si>
  <si>
    <t>Sales Dept 1</t>
  </si>
  <si>
    <t>Sales Dept 2</t>
  </si>
  <si>
    <t>Variance</t>
  </si>
  <si>
    <t>Mean Deviation</t>
  </si>
  <si>
    <t>The smaller the results from these formulas, the better the mean represents it's data points ("it is a good mean!").</t>
  </si>
  <si>
    <t>We will look at the functions STDEV (standard deviation for a sample), VAR (variance for a sample), and AVEDEV (mean deviation for the sample).</t>
  </si>
  <si>
    <t xml:space="preserve">We calculate the mean (add up and divide by the count) using the AVERAGE function so that we can have 1 number that represents all the data points! </t>
  </si>
  <si>
    <t>But how do we know whether our mean represents all the data points fairly? Is it a good mean? Measuring the variation in the data points will tell us whether our mean is a good mean!</t>
  </si>
  <si>
    <t>The NORMDIST function is Excel allows you to find the area between 2 X values. But the area is just PROBABILITY!! So this means we can find the Probability that we could fine an X value between two other X values.</t>
  </si>
  <si>
    <t>The function RANDBETWEEN generates random numbers between a bottom and top number. In Excel 2007 the function is in Excel by default. In Excel 2003 you must go to the Tools menu, click on Add-ins, then add-in the Analysis Toolpak.</t>
  </si>
  <si>
    <t>Randomly select words</t>
  </si>
  <si>
    <t>The function RAND() generates random numbers between 0 and 1.</t>
  </si>
  <si>
    <t>The keyboard shortcut for the Find dialog box is Ctrl + F</t>
  </si>
  <si>
    <t>Is this a binomial experiment?</t>
  </si>
  <si>
    <t>Random Variable counts the number of success in a Fixed # of Trials?</t>
  </si>
  <si>
    <t>Yes</t>
  </si>
  <si>
    <t>Are results of Trials  independent of any other result? (1 result does not affect another?)</t>
  </si>
  <si>
    <t>Does each Trial result in a success or Failure?</t>
  </si>
  <si>
    <t>success = has large screen TV</t>
  </si>
  <si>
    <t>Probability of success is same for each Trial</t>
  </si>
  <si>
    <t>n = # of homes randomly sampled</t>
  </si>
  <si>
    <t>pi = probability that home has large screen TV</t>
  </si>
  <si>
    <t>x =</t>
  </si>
  <si>
    <t>x &lt;</t>
  </si>
  <si>
    <t>x &gt;</t>
  </si>
  <si>
    <t>X &gt;=</t>
  </si>
  <si>
    <t>Random Variable X</t>
  </si>
  <si>
    <t>P(x)</t>
  </si>
  <si>
    <t>The BINOMDIST function finds the probability that an event in a binomial experiment occurs</t>
  </si>
  <si>
    <t>Below you can see 4 examples of how to do this.</t>
  </si>
  <si>
    <t>If you use 0 as your 4th argument, it calculates the probability of exactly X. If you use 1 as your 4th argument, it calculates the probability from 0 to your X value.</t>
  </si>
  <si>
    <t>check</t>
  </si>
  <si>
    <t xml:space="preserve"> </t>
  </si>
  <si>
    <t>Account: 1002</t>
  </si>
  <si>
    <t>Account: 1003</t>
  </si>
  <si>
    <t>Account: 1004</t>
  </si>
  <si>
    <t>Account: 1005</t>
  </si>
  <si>
    <t>Account: 1006</t>
  </si>
  <si>
    <t>Account: 1007</t>
  </si>
  <si>
    <t>Account: 1008</t>
  </si>
  <si>
    <t>Account: 1009</t>
  </si>
  <si>
    <t>Feb</t>
  </si>
  <si>
    <t>Mar</t>
  </si>
  <si>
    <t>Apr</t>
  </si>
  <si>
    <t>May</t>
  </si>
  <si>
    <t>aveif</t>
  </si>
  <si>
    <t>&lt;== put this formula here =AVERAGEIF(C5:C19,"&gt;"&amp;H6)</t>
  </si>
  <si>
    <t>`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</si>
</sst>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\ &quot;grams&quot;"/>
    <numFmt numFmtId="166" formatCode="0.0"/>
    <numFmt numFmtId="167" formatCode="0.000000000000000"/>
    <numFmt numFmtId="168" formatCode="0.00000000000000000"/>
    <numFmt numFmtId="169" formatCode="0.00\ &quot;grams&quot;"/>
    <numFmt numFmtId="170" formatCode="0.0E+00"/>
    <numFmt numFmtId="171" formatCode="0.000E+00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0.00000000000000E+00"/>
    <numFmt numFmtId="183" formatCode="0.000000000000000E+00"/>
    <numFmt numFmtId="184" formatCode="[$-409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8" fontId="0" fillId="0" borderId="10" xfId="0" applyNumberFormat="1" applyBorder="1" applyAlignment="1">
      <alignment/>
    </xf>
    <xf numFmtId="0" fontId="0" fillId="32" borderId="10" xfId="0" applyFill="1" applyBorder="1" applyAlignment="1">
      <alignment wrapText="1"/>
    </xf>
    <xf numFmtId="0" fontId="37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Continuous" wrapText="1"/>
    </xf>
    <xf numFmtId="8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4" fontId="0" fillId="32" borderId="10" xfId="0" applyNumberFormat="1" applyFill="1" applyBorder="1" applyAlignment="1">
      <alignment/>
    </xf>
    <xf numFmtId="16" fontId="0" fillId="32" borderId="10" xfId="0" applyNumberFormat="1" applyFill="1" applyBorder="1" applyAlignment="1">
      <alignment/>
    </xf>
    <xf numFmtId="0" fontId="0" fillId="34" borderId="10" xfId="0" applyFill="1" applyBorder="1" applyAlignment="1">
      <alignment horizontal="centerContinuous" wrapText="1"/>
    </xf>
    <xf numFmtId="0" fontId="0" fillId="32" borderId="11" xfId="0" applyFill="1" applyBorder="1" applyAlignment="1">
      <alignment/>
    </xf>
    <xf numFmtId="0" fontId="23" fillId="33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23" fillId="33" borderId="13" xfId="0" applyFont="1" applyFill="1" applyBorder="1" applyAlignment="1">
      <alignment/>
    </xf>
    <xf numFmtId="0" fontId="0" fillId="0" borderId="12" xfId="0" applyBorder="1" applyAlignment="1">
      <alignment/>
    </xf>
    <xf numFmtId="0" fontId="23" fillId="35" borderId="14" xfId="0" applyFont="1" applyFill="1" applyBorder="1" applyAlignment="1">
      <alignment/>
    </xf>
    <xf numFmtId="167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15" xfId="0" applyBorder="1" applyAlignment="1">
      <alignment/>
    </xf>
    <xf numFmtId="0" fontId="23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43" fontId="0" fillId="36" borderId="10" xfId="42" applyFont="1" applyFill="1" applyBorder="1" applyAlignment="1">
      <alignment/>
    </xf>
    <xf numFmtId="43" fontId="0" fillId="37" borderId="10" xfId="42" applyFont="1" applyFill="1" applyBorder="1" applyAlignment="1">
      <alignment/>
    </xf>
    <xf numFmtId="43" fontId="0" fillId="38" borderId="10" xfId="42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37" fillId="36" borderId="10" xfId="0" applyFont="1" applyFill="1" applyBorder="1" applyAlignment="1">
      <alignment/>
    </xf>
    <xf numFmtId="8" fontId="0" fillId="39" borderId="10" xfId="0" applyNumberFormat="1" applyFill="1" applyBorder="1" applyAlignment="1">
      <alignment/>
    </xf>
    <xf numFmtId="8" fontId="0" fillId="39" borderId="0" xfId="0" applyNumberForma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CCCCFF"/>
        </patternFill>
      </fill>
    </dxf>
    <dxf>
      <fill>
        <patternFill>
          <bgColor theme="7" tint="0.7999799847602844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445"/>
          <c:w val="0.95275"/>
          <c:h val="0.8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'T(11)'!$B$6</c:f>
              <c:strCache>
                <c:ptCount val="1"/>
                <c:pt idx="0">
                  <c:v>Sales Dept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'T(11)'!$B$7:$B$21</c:f>
              <c:numCache/>
            </c:numRef>
          </c:xVal>
          <c:yVal>
            <c:numRef>
              <c:f>'T(11)'!$V$7:$V$21</c:f>
              <c:numCache/>
            </c:numRef>
          </c:yVal>
          <c:smooth val="0"/>
        </c:ser>
        <c:ser>
          <c:idx val="2"/>
          <c:order val="1"/>
          <c:tx>
            <c:v>Average D1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'T(11)'!$B$22</c:f>
              <c:numCache/>
            </c:numRef>
          </c:xVal>
          <c:yVal>
            <c:numRef>
              <c:f>'T(11)'!$U$7:$U$21</c:f>
              <c:numCache/>
            </c:numRef>
          </c:yVal>
          <c:smooth val="0"/>
        </c:ser>
        <c:ser>
          <c:idx val="1"/>
          <c:order val="2"/>
          <c:tx>
            <c:strRef>
              <c:f>'T(11)'!$C$6</c:f>
              <c:strCache>
                <c:ptCount val="1"/>
                <c:pt idx="0">
                  <c:v>Sales Dept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'T(11)'!$C$7:$C$21</c:f>
              <c:numCache/>
            </c:numRef>
          </c:xVal>
          <c:yVal>
            <c:numRef>
              <c:f>'T(11)'!$X$7:$X$21</c:f>
              <c:numCache/>
            </c:numRef>
          </c:yVal>
          <c:smooth val="0"/>
        </c:ser>
        <c:ser>
          <c:idx val="3"/>
          <c:order val="3"/>
          <c:tx>
            <c:v>Average D2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'T(11)'!$C$22</c:f>
              <c:numCache/>
            </c:numRef>
          </c:xVal>
          <c:yVal>
            <c:numRef>
              <c:f>'T(11)'!$W$7:$W$21</c:f>
              <c:numCache/>
            </c:numRef>
          </c:yVal>
          <c:smooth val="0"/>
        </c:ser>
        <c:axId val="9016674"/>
        <c:axId val="14041203"/>
      </c:scatterChart>
      <c:valAx>
        <c:axId val="9016674"/>
        <c:scaling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1203"/>
        <c:crosses val="autoZero"/>
        <c:crossBetween val="midCat"/>
        <c:dispUnits/>
      </c:valAx>
      <c:valAx>
        <c:axId val="14041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90166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25"/>
          <c:y val="0.01075"/>
          <c:w val="0.8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Experiment, n = 9, pi =0.7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125"/>
          <c:w val="0.8792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'T(21)'!$D$54</c:f>
              <c:strCache>
                <c:ptCount val="1"/>
                <c:pt idx="0">
                  <c:v>P(x = 9)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'T(21)'!$D$55:$D$64</c:f>
              <c:numCache/>
            </c:numRef>
          </c:val>
        </c:ser>
        <c:overlap val="100"/>
        <c:axId val="59261964"/>
        <c:axId val="63595629"/>
      </c:barChart>
      <c:catAx>
        <c:axId val="5926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Successes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61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Experiment, n = 9, pi =0.7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125"/>
          <c:w val="0.879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'T(21)'!$E$54</c:f>
              <c:strCache>
                <c:ptCount val="1"/>
                <c:pt idx="0">
                  <c:v>P(x &lt; 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'T(21)'!$E$55:$E$64</c:f>
              <c:numCache/>
            </c:numRef>
          </c:val>
        </c:ser>
        <c:overlap val="100"/>
        <c:axId val="35489750"/>
        <c:axId val="50972295"/>
      </c:barChart>
      <c:catAx>
        <c:axId val="35489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Successes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72295"/>
        <c:crosses val="autoZero"/>
        <c:auto val="1"/>
        <c:lblOffset val="100"/>
        <c:tickLblSkip val="1"/>
        <c:noMultiLvlLbl val="0"/>
      </c:catAx>
      <c:valAx>
        <c:axId val="509722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89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Experiment, n = 9, pi =0.7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94"/>
          <c:w val="0.879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'T(21)'!$F$54</c:f>
              <c:strCache>
                <c:ptCount val="1"/>
                <c:pt idx="0">
                  <c:v>P(x &gt; 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'T(21)'!$F$55:$F$64</c:f>
              <c:numCache/>
            </c:numRef>
          </c:val>
        </c:ser>
        <c:overlap val="100"/>
        <c:axId val="56097472"/>
        <c:axId val="35115201"/>
      </c:bar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Successes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07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9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Experiment, n = 9, pi =0.7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93"/>
          <c:w val="0.879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'T(21)'!$C$54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'T(21)'!$C$55:$C$64</c:f>
              <c:numCache/>
            </c:numRef>
          </c:val>
        </c:ser>
        <c:ser>
          <c:idx val="1"/>
          <c:order val="1"/>
          <c:tx>
            <c:strRef>
              <c:f>'T(21)'!$G$54</c:f>
              <c:strCache>
                <c:ptCount val="1"/>
                <c:pt idx="0">
                  <c:v>P(X &gt;= 7)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'T(21)'!$B$55:$B$64</c:f>
              <c:numCache/>
            </c:numRef>
          </c:cat>
          <c:val>
            <c:numRef>
              <c:f>'T(21)'!$G$55:$G$64</c:f>
              <c:numCache/>
            </c:numRef>
          </c:val>
        </c:ser>
        <c:overlap val="100"/>
        <c:axId val="47601354"/>
        <c:axId val="25759003"/>
      </c:bar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Successes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P(X)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01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Cereal Box, Mean = 300 g, SD = 3.5 g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1275"/>
          <c:w val="0.78075"/>
          <c:h val="0.5972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'T(22)'!$G$44</c:f>
              <c:strCache>
                <c:ptCount val="1"/>
                <c:pt idx="0">
                  <c:v>P(X &gt; 302.8)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'T(22)'!$G$45:$G$325</c:f>
              <c:numCache/>
            </c:numRef>
          </c:val>
        </c:ser>
        <c:axId val="30504436"/>
        <c:axId val="6104469"/>
      </c:area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Cereal Box Weight</a:t>
                </a:r>
              </a:p>
            </c:rich>
          </c:tx>
          <c:layout>
            <c:manualLayout>
              <c:xMode val="factor"/>
              <c:yMode val="factor"/>
              <c:x val="0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4469"/>
        <c:crosses val="autoZero"/>
        <c:auto val="1"/>
        <c:lblOffset val="100"/>
        <c:tickLblSkip val="24"/>
        <c:noMultiLvlLbl val="0"/>
      </c:catAx>
      <c:valAx>
        <c:axId val="61044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1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044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Cereal Box, Mean = 300 g, SD = 3.5 g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115"/>
          <c:w val="0.78075"/>
          <c:h val="0.5997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'T(22)'!$B$11</c:f>
              <c:strCache>
                <c:ptCount val="1"/>
                <c:pt idx="0">
                  <c:v>P(305 &lt; X &lt; 300)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'T(22)'!$D$45:$D$325</c:f>
              <c:numCache/>
            </c:numRef>
          </c:val>
        </c:ser>
        <c:axId val="54940222"/>
        <c:axId val="24699951"/>
      </c:area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Cereal Box Weight</a:t>
                </a:r>
              </a:p>
            </c:rich>
          </c:tx>
          <c:layout>
            <c:manualLayout>
              <c:xMode val="factor"/>
              <c:yMode val="factor"/>
              <c:x val="0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99951"/>
        <c:crosses val="autoZero"/>
        <c:auto val="1"/>
        <c:lblOffset val="100"/>
        <c:tickLblSkip val="24"/>
        <c:noMultiLvlLbl val="0"/>
      </c:catAx>
      <c:valAx>
        <c:axId val="246999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402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Cereal Box, Mean = 300 g, SD = 3.5 g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525"/>
          <c:y val="0.2115"/>
          <c:w val="0.7825"/>
          <c:h val="0.5997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'T(22)'!$E$44</c:f>
              <c:strCache>
                <c:ptCount val="1"/>
                <c:pt idx="0">
                  <c:v>P(300 &lt; X &lt; 296)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'T(22)'!$E$45:$E$325</c:f>
              <c:numCache/>
            </c:numRef>
          </c:val>
        </c:ser>
        <c:axId val="20972968"/>
        <c:axId val="54538985"/>
      </c:area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Cereal Box Weight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8985"/>
        <c:crosses val="autoZero"/>
        <c:auto val="1"/>
        <c:lblOffset val="100"/>
        <c:tickLblSkip val="24"/>
        <c:noMultiLvlLbl val="0"/>
      </c:catAx>
      <c:valAx>
        <c:axId val="545389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729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Cereal Box, Mean = 300 g, SD = 3.5 g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6"/>
          <c:y val="0.21275"/>
          <c:w val="0.78075"/>
          <c:h val="0.59725"/>
        </c:manualLayout>
      </c:layout>
      <c:areaChart>
        <c:grouping val="standard"/>
        <c:varyColors val="0"/>
        <c:ser>
          <c:idx val="0"/>
          <c:order val="0"/>
          <c:tx>
            <c:strRef>
              <c:f>'T(22)'!$C$44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'T(22)'!$C$45:$C$325</c:f>
              <c:numCache/>
            </c:numRef>
          </c:val>
        </c:ser>
        <c:ser>
          <c:idx val="1"/>
          <c:order val="1"/>
          <c:tx>
            <c:strRef>
              <c:f>'T(22)'!$F$44</c:f>
              <c:strCache>
                <c:ptCount val="1"/>
                <c:pt idx="0">
                  <c:v>P(X &lt; 297.5) =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'T(22)'!$B$45:$B$325</c:f>
              <c:numCache/>
            </c:numRef>
          </c:cat>
          <c:val>
            <c:numRef>
              <c:f>'T(22)'!$F$45:$F$325</c:f>
              <c:numCache/>
            </c:numRef>
          </c:val>
        </c:ser>
        <c:axId val="21088818"/>
        <c:axId val="55581635"/>
      </c:area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Cereal Box Weight</a:t>
                </a:r>
              </a:p>
            </c:rich>
          </c:tx>
          <c:layout>
            <c:manualLayout>
              <c:xMode val="factor"/>
              <c:yMode val="factor"/>
              <c:x val="0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81635"/>
        <c:crosses val="autoZero"/>
        <c:auto val="1"/>
        <c:lblOffset val="100"/>
        <c:tickLblSkip val="24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1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888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4</xdr:row>
      <xdr:rowOff>180975</xdr:rowOff>
    </xdr:from>
    <xdr:to>
      <xdr:col>8</xdr:col>
      <xdr:colOff>114300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2057400" y="189547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8</xdr:col>
      <xdr:colOff>95250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0"/>
          <a:ext cx="515302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13</xdr:row>
      <xdr:rowOff>76200</xdr:rowOff>
    </xdr:from>
    <xdr:to>
      <xdr:col>2</xdr:col>
      <xdr:colOff>695325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04800" y="2933700"/>
        <a:ext cx="37719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104775</xdr:colOff>
      <xdr:row>13</xdr:row>
      <xdr:rowOff>95250</xdr:rowOff>
    </xdr:from>
    <xdr:to>
      <xdr:col>5</xdr:col>
      <xdr:colOff>695325</xdr:colOff>
      <xdr:row>23</xdr:row>
      <xdr:rowOff>0</xdr:rowOff>
    </xdr:to>
    <xdr:graphicFrame>
      <xdr:nvGraphicFramePr>
        <xdr:cNvPr id="2" name="Chart 8"/>
        <xdr:cNvGraphicFramePr/>
      </xdr:nvGraphicFramePr>
      <xdr:xfrm>
        <a:off x="5019675" y="2952750"/>
        <a:ext cx="37814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85725</xdr:colOff>
      <xdr:row>25</xdr:row>
      <xdr:rowOff>123825</xdr:rowOff>
    </xdr:from>
    <xdr:to>
      <xdr:col>2</xdr:col>
      <xdr:colOff>809625</xdr:colOff>
      <xdr:row>35</xdr:row>
      <xdr:rowOff>95250</xdr:rowOff>
    </xdr:to>
    <xdr:graphicFrame>
      <xdr:nvGraphicFramePr>
        <xdr:cNvPr id="3" name="Chart 9"/>
        <xdr:cNvGraphicFramePr/>
      </xdr:nvGraphicFramePr>
      <xdr:xfrm>
        <a:off x="276225" y="5267325"/>
        <a:ext cx="39147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123825</xdr:colOff>
      <xdr:row>25</xdr:row>
      <xdr:rowOff>123825</xdr:rowOff>
    </xdr:from>
    <xdr:to>
      <xdr:col>5</xdr:col>
      <xdr:colOff>704850</xdr:colOff>
      <xdr:row>35</xdr:row>
      <xdr:rowOff>28575</xdr:rowOff>
    </xdr:to>
    <xdr:graphicFrame>
      <xdr:nvGraphicFramePr>
        <xdr:cNvPr id="4" name="Chart 10"/>
        <xdr:cNvGraphicFramePr/>
      </xdr:nvGraphicFramePr>
      <xdr:xfrm>
        <a:off x="5038725" y="5267325"/>
        <a:ext cx="3771900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85725</xdr:colOff>
      <xdr:row>23</xdr:row>
      <xdr:rowOff>114300</xdr:rowOff>
    </xdr:from>
    <xdr:to>
      <xdr:col>5</xdr:col>
      <xdr:colOff>19050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4543425" y="4876800"/>
        <a:ext cx="24669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47625</xdr:colOff>
      <xdr:row>11</xdr:row>
      <xdr:rowOff>76200</xdr:rowOff>
    </xdr:from>
    <xdr:to>
      <xdr:col>1</xdr:col>
      <xdr:colOff>2514600</xdr:colOff>
      <xdr:row>20</xdr:row>
      <xdr:rowOff>9525</xdr:rowOff>
    </xdr:to>
    <xdr:graphicFrame>
      <xdr:nvGraphicFramePr>
        <xdr:cNvPr id="2" name="Chart 1"/>
        <xdr:cNvGraphicFramePr/>
      </xdr:nvGraphicFramePr>
      <xdr:xfrm>
        <a:off x="238125" y="2552700"/>
        <a:ext cx="24669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114300</xdr:colOff>
      <xdr:row>11</xdr:row>
      <xdr:rowOff>85725</xdr:rowOff>
    </xdr:from>
    <xdr:to>
      <xdr:col>5</xdr:col>
      <xdr:colOff>57150</xdr:colOff>
      <xdr:row>20</xdr:row>
      <xdr:rowOff>19050</xdr:rowOff>
    </xdr:to>
    <xdr:graphicFrame>
      <xdr:nvGraphicFramePr>
        <xdr:cNvPr id="3" name="Chart 1"/>
        <xdr:cNvGraphicFramePr/>
      </xdr:nvGraphicFramePr>
      <xdr:xfrm>
        <a:off x="4572000" y="2562225"/>
        <a:ext cx="24765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76200</xdr:colOff>
      <xdr:row>23</xdr:row>
      <xdr:rowOff>104775</xdr:rowOff>
    </xdr:from>
    <xdr:to>
      <xdr:col>2</xdr:col>
      <xdr:colOff>9525</xdr:colOff>
      <xdr:row>32</xdr:row>
      <xdr:rowOff>28575</xdr:rowOff>
    </xdr:to>
    <xdr:graphicFrame>
      <xdr:nvGraphicFramePr>
        <xdr:cNvPr id="4" name="Chart 1"/>
        <xdr:cNvGraphicFramePr/>
      </xdr:nvGraphicFramePr>
      <xdr:xfrm>
        <a:off x="266700" y="4867275"/>
        <a:ext cx="246697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3" width="12.57421875" style="0" customWidth="1"/>
    <col min="4" max="4" width="4.00390625" style="0" customWidth="1"/>
    <col min="5" max="5" width="19.140625" style="0" bestFit="1" customWidth="1"/>
    <col min="6" max="7" width="12.57421875" style="0" bestFit="1" customWidth="1"/>
    <col min="8" max="8" width="16.00390625" style="0" bestFit="1" customWidth="1"/>
    <col min="21" max="22" width="19.8515625" style="0" bestFit="1" customWidth="1"/>
    <col min="23" max="23" width="19.8515625" style="0" customWidth="1"/>
    <col min="24" max="24" width="19.8515625" style="0" bestFit="1" customWidth="1"/>
  </cols>
  <sheetData>
    <row r="1" spans="1:8" ht="30">
      <c r="A1" s="9" t="str">
        <f>ROW()&amp;")"</f>
        <v>1)</v>
      </c>
      <c r="B1" s="10" t="s">
        <v>98</v>
      </c>
      <c r="C1" s="10"/>
      <c r="D1" s="10"/>
      <c r="E1" s="10"/>
      <c r="F1" s="10"/>
      <c r="G1" s="10"/>
      <c r="H1" s="10"/>
    </row>
    <row r="2" spans="1:8" ht="45">
      <c r="A2" s="9" t="str">
        <f>ROW()&amp;")"</f>
        <v>2)</v>
      </c>
      <c r="B2" s="10" t="s">
        <v>99</v>
      </c>
      <c r="C2" s="10"/>
      <c r="D2" s="10"/>
      <c r="E2" s="10"/>
      <c r="F2" s="10"/>
      <c r="G2" s="10"/>
      <c r="H2" s="10"/>
    </row>
    <row r="3" spans="1:8" ht="30">
      <c r="A3" s="9" t="str">
        <f>ROW()&amp;")"</f>
        <v>3)</v>
      </c>
      <c r="B3" s="10" t="s">
        <v>97</v>
      </c>
      <c r="C3" s="10"/>
      <c r="D3" s="10"/>
      <c r="E3" s="10"/>
      <c r="F3" s="10"/>
      <c r="G3" s="10"/>
      <c r="H3" s="10"/>
    </row>
    <row r="4" spans="1:8" ht="30">
      <c r="A4" s="9" t="str">
        <f>ROW()&amp;")"</f>
        <v>4)</v>
      </c>
      <c r="B4" s="10" t="s">
        <v>96</v>
      </c>
      <c r="C4" s="10"/>
      <c r="D4" s="10"/>
      <c r="E4" s="10"/>
      <c r="F4" s="10"/>
      <c r="G4" s="10"/>
      <c r="H4" s="10"/>
    </row>
    <row r="6" spans="2:24" ht="15">
      <c r="B6" s="8" t="s">
        <v>92</v>
      </c>
      <c r="C6" s="8" t="s">
        <v>93</v>
      </c>
      <c r="U6" s="8" t="str">
        <f>B6&amp;" Y values"</f>
        <v>Sales Dept 1 Y values</v>
      </c>
      <c r="V6" s="8" t="str">
        <f>B6&amp;" Y values"</f>
        <v>Sales Dept 1 Y values</v>
      </c>
      <c r="W6" s="8" t="str">
        <f>C6&amp;" Y values"</f>
        <v>Sales Dept 2 Y values</v>
      </c>
      <c r="X6" s="8" t="str">
        <f>C6&amp;" Y values"</f>
        <v>Sales Dept 2 Y values</v>
      </c>
    </row>
    <row r="7" spans="2:24" ht="15">
      <c r="B7" s="37">
        <v>242</v>
      </c>
      <c r="C7" s="36">
        <v>500</v>
      </c>
      <c r="U7" s="24">
        <v>2</v>
      </c>
      <c r="V7" s="24">
        <v>3</v>
      </c>
      <c r="W7" s="24">
        <v>5</v>
      </c>
      <c r="X7" s="24">
        <v>6</v>
      </c>
    </row>
    <row r="8" spans="2:24" ht="15">
      <c r="B8" s="37">
        <v>250</v>
      </c>
      <c r="C8" s="36">
        <v>230</v>
      </c>
      <c r="U8" s="24">
        <v>2</v>
      </c>
      <c r="V8" s="24">
        <v>3</v>
      </c>
      <c r="W8" s="24">
        <v>5</v>
      </c>
      <c r="X8" s="24">
        <v>6</v>
      </c>
    </row>
    <row r="9" spans="2:24" ht="15">
      <c r="B9" s="37">
        <v>289</v>
      </c>
      <c r="C9" s="36">
        <v>364</v>
      </c>
      <c r="U9" s="24">
        <v>2</v>
      </c>
      <c r="V9" s="24">
        <v>3</v>
      </c>
      <c r="W9" s="24">
        <v>5</v>
      </c>
      <c r="X9" s="24">
        <v>6</v>
      </c>
    </row>
    <row r="10" spans="2:24" ht="15">
      <c r="B10" s="37">
        <v>294</v>
      </c>
      <c r="C10" s="36">
        <v>172</v>
      </c>
      <c r="U10" s="24">
        <v>2</v>
      </c>
      <c r="V10" s="24">
        <v>3</v>
      </c>
      <c r="W10" s="24">
        <v>5</v>
      </c>
      <c r="X10" s="24">
        <v>6</v>
      </c>
    </row>
    <row r="11" spans="2:24" ht="15">
      <c r="B11" s="37">
        <v>310</v>
      </c>
      <c r="C11" s="36">
        <v>130</v>
      </c>
      <c r="U11" s="24">
        <v>2</v>
      </c>
      <c r="V11" s="24">
        <v>3</v>
      </c>
      <c r="W11" s="24">
        <v>5</v>
      </c>
      <c r="X11" s="24">
        <v>6</v>
      </c>
    </row>
    <row r="12" spans="2:24" ht="15">
      <c r="B12" s="37">
        <v>157</v>
      </c>
      <c r="C12" s="36">
        <v>107</v>
      </c>
      <c r="U12" s="24">
        <v>2</v>
      </c>
      <c r="V12" s="24">
        <v>3</v>
      </c>
      <c r="W12" s="24">
        <v>5</v>
      </c>
      <c r="X12" s="24">
        <v>6</v>
      </c>
    </row>
    <row r="13" spans="2:24" ht="15">
      <c r="B13" s="37">
        <v>348</v>
      </c>
      <c r="C13" s="36">
        <v>290</v>
      </c>
      <c r="U13" s="24">
        <v>2</v>
      </c>
      <c r="V13" s="24">
        <v>3</v>
      </c>
      <c r="W13" s="24">
        <v>5</v>
      </c>
      <c r="X13" s="24">
        <v>6</v>
      </c>
    </row>
    <row r="14" spans="2:24" ht="15">
      <c r="B14" s="37">
        <v>287</v>
      </c>
      <c r="C14" s="36">
        <v>122</v>
      </c>
      <c r="U14" s="24">
        <v>2</v>
      </c>
      <c r="V14" s="24">
        <v>3</v>
      </c>
      <c r="W14" s="24">
        <v>5</v>
      </c>
      <c r="X14" s="24">
        <v>6</v>
      </c>
    </row>
    <row r="15" spans="2:24" ht="15">
      <c r="B15" s="37">
        <v>321</v>
      </c>
      <c r="C15" s="36">
        <v>457</v>
      </c>
      <c r="U15" s="24">
        <v>2</v>
      </c>
      <c r="V15" s="24">
        <v>3</v>
      </c>
      <c r="W15" s="24">
        <v>5</v>
      </c>
      <c r="X15" s="24">
        <v>6</v>
      </c>
    </row>
    <row r="16" spans="2:24" ht="15">
      <c r="B16" s="37">
        <v>275</v>
      </c>
      <c r="C16" s="36">
        <v>447</v>
      </c>
      <c r="U16" s="24">
        <v>2</v>
      </c>
      <c r="V16" s="24">
        <v>3</v>
      </c>
      <c r="W16" s="24">
        <v>5</v>
      </c>
      <c r="X16" s="24">
        <v>6</v>
      </c>
    </row>
    <row r="17" spans="2:24" ht="15">
      <c r="B17" s="37">
        <v>384.00000000000034</v>
      </c>
      <c r="C17" s="36">
        <v>321</v>
      </c>
      <c r="U17" s="24">
        <v>2</v>
      </c>
      <c r="V17" s="24">
        <v>3</v>
      </c>
      <c r="W17" s="24">
        <v>5</v>
      </c>
      <c r="X17" s="24">
        <v>6</v>
      </c>
    </row>
    <row r="18" spans="2:24" ht="15">
      <c r="B18" s="37">
        <v>316</v>
      </c>
      <c r="C18" s="36">
        <v>378</v>
      </c>
      <c r="U18" s="24">
        <v>2</v>
      </c>
      <c r="V18" s="24">
        <v>3</v>
      </c>
      <c r="W18" s="24">
        <v>5</v>
      </c>
      <c r="X18" s="24">
        <v>6</v>
      </c>
    </row>
    <row r="19" spans="2:24" ht="15">
      <c r="B19" s="37">
        <v>318</v>
      </c>
      <c r="C19" s="36">
        <v>375</v>
      </c>
      <c r="U19" s="24">
        <v>2</v>
      </c>
      <c r="V19" s="24">
        <v>3</v>
      </c>
      <c r="W19" s="24">
        <v>5</v>
      </c>
      <c r="X19" s="24">
        <v>6</v>
      </c>
    </row>
    <row r="20" spans="2:24" ht="15">
      <c r="B20" s="37">
        <v>269</v>
      </c>
      <c r="C20" s="36">
        <v>100</v>
      </c>
      <c r="U20" s="24">
        <v>2</v>
      </c>
      <c r="V20" s="24">
        <v>3</v>
      </c>
      <c r="W20" s="24">
        <v>5</v>
      </c>
      <c r="X20" s="24">
        <v>6</v>
      </c>
    </row>
    <row r="21" spans="2:24" ht="15">
      <c r="B21" s="37">
        <v>290</v>
      </c>
      <c r="C21" s="36">
        <v>357</v>
      </c>
      <c r="F21" s="9" t="str">
        <f>B6</f>
        <v>Sales Dept 1</v>
      </c>
      <c r="G21" s="9" t="str">
        <f>C6</f>
        <v>Sales Dept 2</v>
      </c>
      <c r="U21" s="24">
        <v>2</v>
      </c>
      <c r="V21" s="24">
        <v>3</v>
      </c>
      <c r="W21" s="24">
        <v>5</v>
      </c>
      <c r="X21" s="24">
        <v>6</v>
      </c>
    </row>
    <row r="22" spans="2:7" ht="15">
      <c r="B22" s="35">
        <f>AVERAGE(B7:B21)</f>
        <v>290</v>
      </c>
      <c r="C22" s="35">
        <f>AVERAGE(C7:C21)</f>
        <v>290</v>
      </c>
      <c r="E22" s="9" t="s">
        <v>94</v>
      </c>
      <c r="F22" s="38">
        <f>VAR(B7:B21)</f>
        <v>2664.714285714302</v>
      </c>
      <c r="G22" s="38">
        <f>VAR(C7:C21)</f>
        <v>18819.285714285714</v>
      </c>
    </row>
    <row r="23" spans="5:10" ht="15">
      <c r="E23" s="9" t="s">
        <v>79</v>
      </c>
      <c r="F23" s="38">
        <f>STDEV(B7:B21)</f>
        <v>51.620870640800916</v>
      </c>
      <c r="G23" s="38">
        <f>STDEV(C7:C21)</f>
        <v>137.18340174483833</v>
      </c>
      <c r="J23" s="25"/>
    </row>
    <row r="24" spans="2:7" ht="15">
      <c r="B24" s="25"/>
      <c r="C24" s="25"/>
      <c r="E24" s="9" t="s">
        <v>95</v>
      </c>
      <c r="F24" s="38">
        <f>AVEDEV(B7:B21)</f>
        <v>34.800000000000026</v>
      </c>
      <c r="G24" s="38">
        <f>AVEDEV(C7:C21)</f>
        <v>117.2</v>
      </c>
    </row>
  </sheetData>
  <sheetProtection/>
  <conditionalFormatting sqref="F22:G24">
    <cfRule type="expression" priority="1" dxfId="3" stopIfTrue="1">
      <formula>AND(MIN($F22:$G22)&lt;&gt;F22,$F22&lt;&gt;"",$G22&lt;&gt;"")</formula>
    </cfRule>
  </conditionalFormatting>
  <printOptions horizontalCentered="1"/>
  <pageMargins left="0.7" right="0.7" top="0.75" bottom="0.75" header="0.3" footer="0.3"/>
  <pageSetup horizontalDpi="600" verticalDpi="600" orientation="landscape" r:id="rId2"/>
  <headerFooter>
    <oddFooter>&amp;L&amp;F&amp;C&amp;A&amp;RPage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0.7109375" style="0" bestFit="1" customWidth="1"/>
    <col min="3" max="8" width="10.00390625" style="0" customWidth="1"/>
    <col min="14" max="14" width="8.28125" style="0" customWidth="1"/>
    <col min="27" max="27" width="10.7109375" style="0" bestFit="1" customWidth="1"/>
    <col min="28" max="32" width="10.00390625" style="0" customWidth="1"/>
  </cols>
  <sheetData>
    <row r="1" spans="1:8" ht="15">
      <c r="A1" s="7" t="str">
        <f>ROW()&amp;")"</f>
        <v>1)</v>
      </c>
      <c r="B1" s="10" t="s">
        <v>71</v>
      </c>
      <c r="C1" s="10"/>
      <c r="D1" s="10"/>
      <c r="E1" s="10"/>
      <c r="F1" s="10"/>
      <c r="G1" s="10"/>
      <c r="H1" s="10"/>
    </row>
    <row r="3" spans="2:32" ht="15" customHeight="1">
      <c r="B3" s="15" t="s">
        <v>77</v>
      </c>
      <c r="C3" s="15"/>
      <c r="D3" s="15"/>
      <c r="E3" s="15"/>
      <c r="F3" s="15"/>
      <c r="G3" s="15"/>
      <c r="I3" s="9" t="s">
        <v>78</v>
      </c>
      <c r="K3" s="9" t="s">
        <v>133</v>
      </c>
      <c r="M3" s="9" t="s">
        <v>134</v>
      </c>
      <c r="O3" s="9" t="s">
        <v>135</v>
      </c>
      <c r="Q3" s="9" t="s">
        <v>136</v>
      </c>
      <c r="AA3" s="15" t="s">
        <v>77</v>
      </c>
      <c r="AB3" s="15"/>
      <c r="AC3" s="15"/>
      <c r="AD3" s="15"/>
      <c r="AE3" s="15"/>
      <c r="AF3" s="15"/>
    </row>
    <row r="4" spans="2:32" ht="15">
      <c r="B4" s="45" t="s">
        <v>17</v>
      </c>
      <c r="C4" s="45" t="s">
        <v>72</v>
      </c>
      <c r="D4" s="45" t="s">
        <v>73</v>
      </c>
      <c r="E4" s="45" t="s">
        <v>74</v>
      </c>
      <c r="F4" s="44" t="s">
        <v>75</v>
      </c>
      <c r="G4" s="44"/>
      <c r="I4" s="9" t="s">
        <v>19</v>
      </c>
      <c r="K4" s="9" t="s">
        <v>19</v>
      </c>
      <c r="M4" s="9" t="s">
        <v>19</v>
      </c>
      <c r="O4" s="9" t="s">
        <v>19</v>
      </c>
      <c r="Q4" s="9" t="s">
        <v>19</v>
      </c>
      <c r="AA4" s="45" t="s">
        <v>17</v>
      </c>
      <c r="AB4" s="45" t="s">
        <v>72</v>
      </c>
      <c r="AC4" s="45" t="s">
        <v>73</v>
      </c>
      <c r="AD4" s="45" t="s">
        <v>74</v>
      </c>
      <c r="AE4" s="44" t="s">
        <v>75</v>
      </c>
      <c r="AF4" s="44"/>
    </row>
    <row r="5" spans="2:32" ht="15">
      <c r="B5" s="45"/>
      <c r="C5" s="45"/>
      <c r="D5" s="45"/>
      <c r="E5" s="45"/>
      <c r="F5" s="18" t="s">
        <v>73</v>
      </c>
      <c r="G5" s="18" t="s">
        <v>74</v>
      </c>
      <c r="I5" s="1">
        <v>1</v>
      </c>
      <c r="K5" s="1">
        <v>1</v>
      </c>
      <c r="M5" s="1">
        <v>1</v>
      </c>
      <c r="O5" s="1">
        <v>1</v>
      </c>
      <c r="Q5" s="1">
        <v>100</v>
      </c>
      <c r="AA5" s="45"/>
      <c r="AB5" s="45"/>
      <c r="AC5" s="45"/>
      <c r="AD5" s="45"/>
      <c r="AE5" s="18" t="s">
        <v>73</v>
      </c>
      <c r="AF5" s="18" t="s">
        <v>74</v>
      </c>
    </row>
    <row r="6" spans="2:32" ht="15">
      <c r="B6" s="13"/>
      <c r="C6" s="9"/>
      <c r="D6" s="9"/>
      <c r="E6" s="16"/>
      <c r="F6" s="19"/>
      <c r="G6" s="19"/>
      <c r="I6" s="1">
        <v>1</v>
      </c>
      <c r="K6" s="1">
        <v>1</v>
      </c>
      <c r="M6" s="1">
        <v>1</v>
      </c>
      <c r="O6" s="1">
        <v>1</v>
      </c>
      <c r="Q6" s="1">
        <v>50</v>
      </c>
      <c r="AA6" s="13">
        <v>39511</v>
      </c>
      <c r="AB6" s="9"/>
      <c r="AC6" s="9">
        <v>100</v>
      </c>
      <c r="AD6" s="16"/>
      <c r="AE6" s="19">
        <f>IF(AA6="","",IF(SUM($D$6:AC6)&gt;SUM($E$6:AD6),SUM($D$6:AC6)-SUM($E$6:AD6),""))</f>
      </c>
      <c r="AF6" s="19">
        <f>IF(AA6="","",IF(SUM($D$6:AC6)&lt;SUM($E$6:AD6),SUM($E$6:AD6)-SUM($D$6:AC6),""))</f>
      </c>
    </row>
    <row r="7" spans="2:32" ht="15">
      <c r="B7" s="13"/>
      <c r="C7" s="9"/>
      <c r="D7" s="9"/>
      <c r="E7" s="16"/>
      <c r="F7" s="19"/>
      <c r="G7" s="19"/>
      <c r="I7" s="1">
        <v>1</v>
      </c>
      <c r="K7" s="1">
        <v>1</v>
      </c>
      <c r="M7" s="1">
        <v>1</v>
      </c>
      <c r="O7" s="1">
        <v>1</v>
      </c>
      <c r="Q7" s="1">
        <v>20</v>
      </c>
      <c r="AA7" s="13">
        <v>39512</v>
      </c>
      <c r="AB7" s="9"/>
      <c r="AC7" s="9"/>
      <c r="AD7" s="16">
        <v>50</v>
      </c>
      <c r="AE7" s="19">
        <f>IF(AA7="","",IF(SUM($D$6:AC7)&gt;SUM($E$6:AD7),SUM($D$6:AC7)-SUM($E$6:AD7),""))</f>
      </c>
      <c r="AF7" s="19">
        <f>IF(AA7="","",IF(SUM($D$6:AC7)&lt;SUM($E$6:AD7),SUM($E$6:AD7)-SUM($D$6:AC7),""))</f>
        <v>50</v>
      </c>
    </row>
    <row r="8" spans="2:32" ht="15">
      <c r="B8" s="13"/>
      <c r="C8" s="9"/>
      <c r="D8" s="9"/>
      <c r="E8" s="16"/>
      <c r="F8" s="19"/>
      <c r="G8" s="19"/>
      <c r="I8" s="1">
        <v>1</v>
      </c>
      <c r="K8" s="1">
        <v>1</v>
      </c>
      <c r="M8" s="1">
        <v>1</v>
      </c>
      <c r="O8" s="1">
        <v>1</v>
      </c>
      <c r="Q8" s="1">
        <v>1</v>
      </c>
      <c r="AA8" s="13"/>
      <c r="AB8" s="9"/>
      <c r="AC8" s="9"/>
      <c r="AD8" s="16"/>
      <c r="AE8" s="19">
        <f>IF(AA8="","",IF(SUM($D$6:AC8)&gt;SUM($E$6:AD8),SUM($D$6:AC8)-SUM($E$6:AD8),""))</f>
      </c>
      <c r="AF8" s="19">
        <f>IF(AA8="","",IF(SUM($D$6:AC8)&lt;SUM($E$6:AD8),SUM($E$6:AD8)-SUM($D$6:AC8),""))</f>
      </c>
    </row>
    <row r="9" spans="2:32" ht="15">
      <c r="B9" s="14"/>
      <c r="C9" s="9"/>
      <c r="D9" s="9"/>
      <c r="E9" s="16"/>
      <c r="F9" s="19"/>
      <c r="G9" s="19"/>
      <c r="I9" s="1">
        <v>1</v>
      </c>
      <c r="K9" s="1">
        <v>1</v>
      </c>
      <c r="M9" s="1">
        <v>1</v>
      </c>
      <c r="O9" s="1">
        <v>1</v>
      </c>
      <c r="Q9" s="1">
        <v>1</v>
      </c>
      <c r="AA9" s="14"/>
      <c r="AB9" s="9"/>
      <c r="AC9" s="9"/>
      <c r="AD9" s="16"/>
      <c r="AE9" s="19">
        <f>IF(AA9="","",IF(SUM($D$6:AC9)&gt;SUM($E$6:AD9),SUM($D$6:AC9)-SUM($E$6:AD9),""))</f>
      </c>
      <c r="AF9" s="19">
        <f>IF(AA9="","",IF(SUM($D$6:AC9)&lt;SUM($E$6:AD9),SUM($E$6:AD9)-SUM($D$6:AC9),""))</f>
      </c>
    </row>
    <row r="10" spans="2:32" ht="15">
      <c r="B10" s="13"/>
      <c r="C10" s="9"/>
      <c r="D10" s="9"/>
      <c r="E10" s="16"/>
      <c r="F10" s="19"/>
      <c r="G10" s="19"/>
      <c r="I10" s="1">
        <v>1</v>
      </c>
      <c r="K10" s="1">
        <v>1</v>
      </c>
      <c r="M10" s="1">
        <v>1</v>
      </c>
      <c r="O10" s="1">
        <v>1</v>
      </c>
      <c r="Q10" s="1">
        <v>1</v>
      </c>
      <c r="AA10" s="13"/>
      <c r="AB10" s="9"/>
      <c r="AC10" s="9"/>
      <c r="AD10" s="16"/>
      <c r="AE10" s="19">
        <f>IF(AA10="","",IF(SUM($D$6:AC10)&gt;SUM($E$6:AD10),SUM($D$6:AC10)-SUM($E$6:AD10),""))</f>
      </c>
      <c r="AF10" s="19">
        <f>IF(AA10="","",IF(SUM($D$6:AC10)&lt;SUM($E$6:AD10),SUM($E$6:AD10)-SUM($D$6:AC10),""))</f>
      </c>
    </row>
    <row r="11" spans="2:32" ht="15.75" thickBot="1">
      <c r="B11" s="13"/>
      <c r="C11" s="9"/>
      <c r="D11" s="9"/>
      <c r="E11" s="16"/>
      <c r="F11" s="19"/>
      <c r="G11" s="19"/>
      <c r="I11" s="20">
        <v>1</v>
      </c>
      <c r="K11" s="20">
        <v>1</v>
      </c>
      <c r="M11" s="20">
        <v>1</v>
      </c>
      <c r="O11" s="20">
        <v>1</v>
      </c>
      <c r="Q11" s="20">
        <v>1</v>
      </c>
      <c r="AA11" s="13"/>
      <c r="AB11" s="9"/>
      <c r="AC11" s="9"/>
      <c r="AD11" s="16"/>
      <c r="AE11" s="19">
        <f>IF(AA11="","",IF(SUM($D$6:AC11)&gt;SUM($E$6:AD11),SUM($D$6:AC11)-SUM($E$6:AD11),""))</f>
      </c>
      <c r="AF11" s="19">
        <f>IF(AA11="","",IF(SUM($D$6:AC11)&lt;SUM($E$6:AD11),SUM($E$6:AD11)-SUM($D$6:AC11),""))</f>
      </c>
    </row>
    <row r="12" spans="2:32" ht="15.75" thickBot="1">
      <c r="B12" s="12"/>
      <c r="C12" s="12"/>
      <c r="D12" s="12"/>
      <c r="E12" s="17" t="s">
        <v>76</v>
      </c>
      <c r="F12" s="19"/>
      <c r="G12" s="19"/>
      <c r="I12" s="21">
        <f>SUM(I5:I11)</f>
        <v>7</v>
      </c>
      <c r="K12" s="21">
        <f>SUM(K5:K11)</f>
        <v>7</v>
      </c>
      <c r="M12" s="21">
        <f>SUM(M5:M11)</f>
        <v>7</v>
      </c>
      <c r="O12" s="21">
        <f>SUM(O5:O11)</f>
        <v>7</v>
      </c>
      <c r="Q12" s="21">
        <f>SUM(Q5:Q11)</f>
        <v>174</v>
      </c>
      <c r="AA12" s="12"/>
      <c r="AB12" s="12"/>
      <c r="AC12" s="12"/>
      <c r="AD12" s="17" t="s">
        <v>76</v>
      </c>
      <c r="AE12" s="19">
        <f ca="1">IF(SUM(AC6:AC11)&gt;SUM(AD6:AD11),OFFSET(AE5,COUNT(AE6:AF11),0),"")</f>
      </c>
      <c r="AF12" s="19">
        <f ca="1">IF(SUM(AC6:AC11)&lt;SUM(AD6:AD11),OFFSET(AF5,COUNT(AE6:AF11),0),"")</f>
      </c>
    </row>
    <row r="13" ht="15.75" thickTop="1"/>
    <row r="14" spans="2:7" ht="15">
      <c r="B14" s="15" t="s">
        <v>125</v>
      </c>
      <c r="C14" s="15"/>
      <c r="D14" s="15"/>
      <c r="E14" s="15"/>
      <c r="F14" s="15"/>
      <c r="G14" s="15"/>
    </row>
    <row r="15" spans="2:7" ht="15">
      <c r="B15" s="45" t="s">
        <v>17</v>
      </c>
      <c r="C15" s="45" t="s">
        <v>72</v>
      </c>
      <c r="D15" s="45" t="s">
        <v>73</v>
      </c>
      <c r="E15" s="45" t="s">
        <v>74</v>
      </c>
      <c r="F15" s="44" t="s">
        <v>75</v>
      </c>
      <c r="G15" s="44"/>
    </row>
    <row r="16" spans="2:7" ht="15">
      <c r="B16" s="45"/>
      <c r="C16" s="45"/>
      <c r="D16" s="45"/>
      <c r="E16" s="45"/>
      <c r="F16" s="18" t="s">
        <v>73</v>
      </c>
      <c r="G16" s="18" t="s">
        <v>74</v>
      </c>
    </row>
    <row r="17" spans="2:7" ht="15">
      <c r="B17" s="13"/>
      <c r="C17" s="9"/>
      <c r="D17" s="9"/>
      <c r="E17" s="16"/>
      <c r="F17" s="19"/>
      <c r="G17" s="19"/>
    </row>
    <row r="18" spans="2:7" ht="15">
      <c r="B18" s="13"/>
      <c r="C18" s="9"/>
      <c r="D18" s="9"/>
      <c r="E18" s="16"/>
      <c r="F18" s="19"/>
      <c r="G18" s="19"/>
    </row>
    <row r="19" spans="2:7" ht="15">
      <c r="B19" s="13"/>
      <c r="C19" s="9"/>
      <c r="D19" s="9"/>
      <c r="E19" s="16"/>
      <c r="F19" s="19"/>
      <c r="G19" s="19"/>
    </row>
    <row r="20" spans="2:7" ht="15">
      <c r="B20" s="14"/>
      <c r="C20" s="9"/>
      <c r="D20" s="9"/>
      <c r="E20" s="16"/>
      <c r="F20" s="19"/>
      <c r="G20" s="19"/>
    </row>
    <row r="21" spans="2:7" ht="15">
      <c r="B21" s="13"/>
      <c r="C21" s="9"/>
      <c r="D21" s="9"/>
      <c r="E21" s="16"/>
      <c r="F21" s="19"/>
      <c r="G21" s="19"/>
    </row>
    <row r="22" spans="2:7" ht="15">
      <c r="B22" s="13"/>
      <c r="C22" s="9"/>
      <c r="D22" s="9"/>
      <c r="E22" s="16"/>
      <c r="F22" s="19"/>
      <c r="G22" s="19"/>
    </row>
    <row r="23" spans="2:7" ht="15">
      <c r="B23" s="12"/>
      <c r="C23" s="12"/>
      <c r="D23" s="12"/>
      <c r="E23" s="17" t="s">
        <v>76</v>
      </c>
      <c r="F23" s="19"/>
      <c r="G23" s="19"/>
    </row>
    <row r="25" spans="2:7" ht="15">
      <c r="B25" s="15" t="s">
        <v>126</v>
      </c>
      <c r="C25" s="15"/>
      <c r="D25" s="15"/>
      <c r="E25" s="15"/>
      <c r="F25" s="15"/>
      <c r="G25" s="15"/>
    </row>
    <row r="26" spans="2:7" ht="15">
      <c r="B26" s="45" t="s">
        <v>17</v>
      </c>
      <c r="C26" s="45" t="s">
        <v>72</v>
      </c>
      <c r="D26" s="45" t="s">
        <v>73</v>
      </c>
      <c r="E26" s="45" t="s">
        <v>74</v>
      </c>
      <c r="F26" s="44" t="s">
        <v>75</v>
      </c>
      <c r="G26" s="44"/>
    </row>
    <row r="27" spans="2:7" ht="15">
      <c r="B27" s="45"/>
      <c r="C27" s="45"/>
      <c r="D27" s="45"/>
      <c r="E27" s="45"/>
      <c r="F27" s="18" t="s">
        <v>73</v>
      </c>
      <c r="G27" s="18" t="s">
        <v>74</v>
      </c>
    </row>
    <row r="28" spans="2:7" ht="15">
      <c r="B28" s="13"/>
      <c r="C28" s="9"/>
      <c r="D28" s="9"/>
      <c r="E28" s="16"/>
      <c r="F28" s="19"/>
      <c r="G28" s="19"/>
    </row>
    <row r="29" spans="2:7" ht="15">
      <c r="B29" s="13"/>
      <c r="C29" s="9"/>
      <c r="D29" s="9"/>
      <c r="E29" s="16"/>
      <c r="F29" s="19"/>
      <c r="G29" s="19"/>
    </row>
    <row r="30" spans="2:7" ht="15">
      <c r="B30" s="13"/>
      <c r="C30" s="9"/>
      <c r="D30" s="9"/>
      <c r="E30" s="16"/>
      <c r="F30" s="19"/>
      <c r="G30" s="19"/>
    </row>
    <row r="31" spans="2:7" ht="15">
      <c r="B31" s="14"/>
      <c r="C31" s="9"/>
      <c r="D31" s="9"/>
      <c r="E31" s="16"/>
      <c r="F31" s="19"/>
      <c r="G31" s="19"/>
    </row>
    <row r="32" spans="2:7" ht="15">
      <c r="B32" s="13"/>
      <c r="C32" s="9"/>
      <c r="D32" s="9"/>
      <c r="E32" s="16"/>
      <c r="F32" s="19"/>
      <c r="G32" s="19"/>
    </row>
    <row r="33" spans="2:7" ht="15">
      <c r="B33" s="13"/>
      <c r="C33" s="9"/>
      <c r="D33" s="9"/>
      <c r="E33" s="16"/>
      <c r="F33" s="19"/>
      <c r="G33" s="19"/>
    </row>
    <row r="34" spans="2:7" ht="15">
      <c r="B34" s="12"/>
      <c r="C34" s="12"/>
      <c r="D34" s="12"/>
      <c r="E34" s="17" t="s">
        <v>76</v>
      </c>
      <c r="F34" s="19"/>
      <c r="G34" s="19"/>
    </row>
    <row r="36" spans="2:7" ht="15">
      <c r="B36" s="15" t="s">
        <v>127</v>
      </c>
      <c r="C36" s="15"/>
      <c r="D36" s="15"/>
      <c r="E36" s="15"/>
      <c r="F36" s="15"/>
      <c r="G36" s="15"/>
    </row>
    <row r="37" spans="2:7" ht="15">
      <c r="B37" s="45" t="s">
        <v>17</v>
      </c>
      <c r="C37" s="45" t="s">
        <v>72</v>
      </c>
      <c r="D37" s="45" t="s">
        <v>73</v>
      </c>
      <c r="E37" s="45" t="s">
        <v>74</v>
      </c>
      <c r="F37" s="44" t="s">
        <v>75</v>
      </c>
      <c r="G37" s="44"/>
    </row>
    <row r="38" spans="2:7" ht="15">
      <c r="B38" s="45"/>
      <c r="C38" s="45"/>
      <c r="D38" s="45"/>
      <c r="E38" s="45"/>
      <c r="F38" s="18" t="s">
        <v>73</v>
      </c>
      <c r="G38" s="18" t="s">
        <v>74</v>
      </c>
    </row>
    <row r="39" spans="2:7" ht="15">
      <c r="B39" s="13"/>
      <c r="C39" s="9"/>
      <c r="D39" s="9"/>
      <c r="E39" s="16"/>
      <c r="F39" s="19"/>
      <c r="G39" s="19"/>
    </row>
    <row r="40" spans="2:7" ht="15">
      <c r="B40" s="13"/>
      <c r="C40" s="9"/>
      <c r="D40" s="9"/>
      <c r="E40" s="16"/>
      <c r="F40" s="19"/>
      <c r="G40" s="19"/>
    </row>
    <row r="41" spans="2:7" ht="15">
      <c r="B41" s="13"/>
      <c r="C41" s="9"/>
      <c r="D41" s="9"/>
      <c r="E41" s="16"/>
      <c r="F41" s="19"/>
      <c r="G41" s="19"/>
    </row>
    <row r="42" spans="2:7" ht="15">
      <c r="B42" s="14"/>
      <c r="C42" s="9"/>
      <c r="D42" s="9"/>
      <c r="E42" s="16"/>
      <c r="F42" s="19"/>
      <c r="G42" s="19"/>
    </row>
    <row r="43" spans="2:7" ht="15">
      <c r="B43" s="13"/>
      <c r="C43" s="9"/>
      <c r="D43" s="9"/>
      <c r="E43" s="16"/>
      <c r="F43" s="19"/>
      <c r="G43" s="19"/>
    </row>
    <row r="44" spans="2:7" ht="15">
      <c r="B44" s="13"/>
      <c r="C44" s="9"/>
      <c r="D44" s="9"/>
      <c r="E44" s="16"/>
      <c r="F44" s="19"/>
      <c r="G44" s="19"/>
    </row>
    <row r="45" spans="2:7" ht="15">
      <c r="B45" s="12"/>
      <c r="C45" s="12"/>
      <c r="D45" s="12"/>
      <c r="E45" s="17" t="s">
        <v>76</v>
      </c>
      <c r="F45" s="19"/>
      <c r="G45" s="19"/>
    </row>
    <row r="47" spans="2:7" ht="15">
      <c r="B47" s="15" t="s">
        <v>128</v>
      </c>
      <c r="C47" s="15"/>
      <c r="D47" s="15"/>
      <c r="E47" s="15"/>
      <c r="F47" s="15"/>
      <c r="G47" s="15"/>
    </row>
    <row r="48" spans="2:7" ht="15">
      <c r="B48" s="45" t="s">
        <v>17</v>
      </c>
      <c r="C48" s="45" t="s">
        <v>72</v>
      </c>
      <c r="D48" s="45" t="s">
        <v>73</v>
      </c>
      <c r="E48" s="45" t="s">
        <v>74</v>
      </c>
      <c r="F48" s="44" t="s">
        <v>75</v>
      </c>
      <c r="G48" s="44"/>
    </row>
    <row r="49" spans="2:7" ht="15">
      <c r="B49" s="45"/>
      <c r="C49" s="45"/>
      <c r="D49" s="45"/>
      <c r="E49" s="45"/>
      <c r="F49" s="18" t="s">
        <v>73</v>
      </c>
      <c r="G49" s="18" t="s">
        <v>74</v>
      </c>
    </row>
    <row r="50" spans="2:7" ht="15">
      <c r="B50" s="13"/>
      <c r="C50" s="9"/>
      <c r="D50" s="9"/>
      <c r="E50" s="16"/>
      <c r="F50" s="19"/>
      <c r="G50" s="19"/>
    </row>
    <row r="51" spans="2:7" ht="15">
      <c r="B51" s="13"/>
      <c r="C51" s="9"/>
      <c r="D51" s="9"/>
      <c r="E51" s="16"/>
      <c r="F51" s="19"/>
      <c r="G51" s="19"/>
    </row>
    <row r="52" spans="2:7" ht="15">
      <c r="B52" s="13"/>
      <c r="C52" s="9"/>
      <c r="D52" s="9"/>
      <c r="E52" s="16"/>
      <c r="F52" s="19"/>
      <c r="G52" s="19"/>
    </row>
    <row r="53" spans="2:7" ht="15">
      <c r="B53" s="14"/>
      <c r="C53" s="9"/>
      <c r="D53" s="9"/>
      <c r="E53" s="16"/>
      <c r="F53" s="19"/>
      <c r="G53" s="19"/>
    </row>
    <row r="54" spans="2:7" ht="15">
      <c r="B54" s="13"/>
      <c r="C54" s="9"/>
      <c r="D54" s="9"/>
      <c r="E54" s="16"/>
      <c r="F54" s="19"/>
      <c r="G54" s="19"/>
    </row>
    <row r="55" spans="2:7" ht="15">
      <c r="B55" s="13"/>
      <c r="C55" s="9"/>
      <c r="D55" s="9"/>
      <c r="E55" s="16"/>
      <c r="F55" s="19"/>
      <c r="G55" s="19"/>
    </row>
    <row r="56" spans="2:7" ht="15">
      <c r="B56" s="12"/>
      <c r="C56" s="12"/>
      <c r="D56" s="12"/>
      <c r="E56" s="17" t="s">
        <v>76</v>
      </c>
      <c r="F56" s="19"/>
      <c r="G56" s="19"/>
    </row>
    <row r="58" spans="2:7" ht="15">
      <c r="B58" s="15" t="s">
        <v>129</v>
      </c>
      <c r="C58" s="15"/>
      <c r="D58" s="15"/>
      <c r="E58" s="15"/>
      <c r="F58" s="15"/>
      <c r="G58" s="15"/>
    </row>
    <row r="59" spans="2:7" ht="15">
      <c r="B59" s="45" t="s">
        <v>17</v>
      </c>
      <c r="C59" s="45" t="s">
        <v>72</v>
      </c>
      <c r="D59" s="45" t="s">
        <v>73</v>
      </c>
      <c r="E59" s="45" t="s">
        <v>74</v>
      </c>
      <c r="F59" s="44" t="s">
        <v>75</v>
      </c>
      <c r="G59" s="44"/>
    </row>
    <row r="60" spans="2:7" ht="15">
      <c r="B60" s="45"/>
      <c r="C60" s="45"/>
      <c r="D60" s="45"/>
      <c r="E60" s="45"/>
      <c r="F60" s="18" t="s">
        <v>73</v>
      </c>
      <c r="G60" s="18" t="s">
        <v>74</v>
      </c>
    </row>
    <row r="61" spans="2:7" ht="15">
      <c r="B61" s="13"/>
      <c r="C61" s="9"/>
      <c r="D61" s="9"/>
      <c r="E61" s="16"/>
      <c r="F61" s="19"/>
      <c r="G61" s="19"/>
    </row>
    <row r="62" spans="2:7" ht="15">
      <c r="B62" s="13"/>
      <c r="C62" s="9"/>
      <c r="D62" s="9"/>
      <c r="E62" s="16"/>
      <c r="F62" s="19"/>
      <c r="G62" s="19"/>
    </row>
    <row r="63" spans="2:7" ht="15">
      <c r="B63" s="13"/>
      <c r="C63" s="9"/>
      <c r="D63" s="9"/>
      <c r="E63" s="16"/>
      <c r="F63" s="19"/>
      <c r="G63" s="19"/>
    </row>
    <row r="64" spans="2:7" ht="15">
      <c r="B64" s="14"/>
      <c r="C64" s="9"/>
      <c r="D64" s="9"/>
      <c r="E64" s="16"/>
      <c r="F64" s="19"/>
      <c r="G64" s="19"/>
    </row>
    <row r="65" spans="2:7" ht="15">
      <c r="B65" s="13"/>
      <c r="C65" s="9"/>
      <c r="D65" s="9"/>
      <c r="E65" s="16"/>
      <c r="F65" s="19"/>
      <c r="G65" s="19"/>
    </row>
    <row r="66" spans="2:7" ht="15">
      <c r="B66" s="13"/>
      <c r="C66" s="9"/>
      <c r="D66" s="9"/>
      <c r="E66" s="16"/>
      <c r="F66" s="19"/>
      <c r="G66" s="19"/>
    </row>
    <row r="67" spans="2:7" ht="15">
      <c r="B67" s="12"/>
      <c r="C67" s="12"/>
      <c r="D67" s="12"/>
      <c r="E67" s="17" t="s">
        <v>76</v>
      </c>
      <c r="F67" s="19"/>
      <c r="G67" s="19"/>
    </row>
    <row r="69" spans="2:7" ht="15">
      <c r="B69" s="15" t="s">
        <v>130</v>
      </c>
      <c r="C69" s="15"/>
      <c r="D69" s="15"/>
      <c r="E69" s="15"/>
      <c r="F69" s="15"/>
      <c r="G69" s="15"/>
    </row>
    <row r="70" spans="2:7" ht="15">
      <c r="B70" s="45" t="s">
        <v>17</v>
      </c>
      <c r="C70" s="45" t="s">
        <v>72</v>
      </c>
      <c r="D70" s="45" t="s">
        <v>73</v>
      </c>
      <c r="E70" s="45" t="s">
        <v>74</v>
      </c>
      <c r="F70" s="44" t="s">
        <v>75</v>
      </c>
      <c r="G70" s="44"/>
    </row>
    <row r="71" spans="2:7" ht="15">
      <c r="B71" s="45"/>
      <c r="C71" s="45"/>
      <c r="D71" s="45"/>
      <c r="E71" s="45"/>
      <c r="F71" s="18" t="s">
        <v>73</v>
      </c>
      <c r="G71" s="18" t="s">
        <v>74</v>
      </c>
    </row>
    <row r="72" spans="2:7" ht="15">
      <c r="B72" s="13"/>
      <c r="C72" s="9"/>
      <c r="D72" s="9"/>
      <c r="E72" s="16"/>
      <c r="F72" s="19"/>
      <c r="G72" s="19"/>
    </row>
    <row r="73" spans="2:7" ht="15">
      <c r="B73" s="13"/>
      <c r="C73" s="9"/>
      <c r="D73" s="9"/>
      <c r="E73" s="16"/>
      <c r="F73" s="19"/>
      <c r="G73" s="19"/>
    </row>
    <row r="74" spans="2:7" ht="15">
      <c r="B74" s="13"/>
      <c r="C74" s="9"/>
      <c r="D74" s="9"/>
      <c r="E74" s="16"/>
      <c r="F74" s="19"/>
      <c r="G74" s="19"/>
    </row>
    <row r="75" spans="2:7" ht="15">
      <c r="B75" s="14"/>
      <c r="C75" s="9"/>
      <c r="D75" s="9"/>
      <c r="E75" s="16"/>
      <c r="F75" s="19"/>
      <c r="G75" s="19"/>
    </row>
    <row r="76" spans="2:7" ht="15">
      <c r="B76" s="13"/>
      <c r="C76" s="9"/>
      <c r="D76" s="9"/>
      <c r="E76" s="16"/>
      <c r="F76" s="19"/>
      <c r="G76" s="19"/>
    </row>
    <row r="77" spans="2:7" ht="15">
      <c r="B77" s="13"/>
      <c r="C77" s="9"/>
      <c r="D77" s="9"/>
      <c r="E77" s="16"/>
      <c r="F77" s="19"/>
      <c r="G77" s="19"/>
    </row>
    <row r="78" spans="2:7" ht="15">
      <c r="B78" s="12"/>
      <c r="C78" s="12"/>
      <c r="D78" s="12"/>
      <c r="E78" s="17" t="s">
        <v>76</v>
      </c>
      <c r="F78" s="19"/>
      <c r="G78" s="19"/>
    </row>
    <row r="80" spans="2:7" ht="15">
      <c r="B80" s="15" t="s">
        <v>131</v>
      </c>
      <c r="C80" s="15"/>
      <c r="D80" s="15"/>
      <c r="E80" s="15"/>
      <c r="F80" s="15"/>
      <c r="G80" s="15"/>
    </row>
    <row r="81" spans="2:7" ht="15">
      <c r="B81" s="45" t="s">
        <v>17</v>
      </c>
      <c r="C81" s="45" t="s">
        <v>72</v>
      </c>
      <c r="D81" s="45" t="s">
        <v>73</v>
      </c>
      <c r="E81" s="45" t="s">
        <v>74</v>
      </c>
      <c r="F81" s="44" t="s">
        <v>75</v>
      </c>
      <c r="G81" s="44"/>
    </row>
    <row r="82" spans="2:7" ht="15">
      <c r="B82" s="45"/>
      <c r="C82" s="45"/>
      <c r="D82" s="45"/>
      <c r="E82" s="45"/>
      <c r="F82" s="18" t="s">
        <v>73</v>
      </c>
      <c r="G82" s="18" t="s">
        <v>74</v>
      </c>
    </row>
    <row r="83" spans="2:7" ht="15">
      <c r="B83" s="13"/>
      <c r="C83" s="9"/>
      <c r="D83" s="9"/>
      <c r="E83" s="16"/>
      <c r="F83" s="19"/>
      <c r="G83" s="19"/>
    </row>
    <row r="84" spans="2:7" ht="15">
      <c r="B84" s="13"/>
      <c r="C84" s="9"/>
      <c r="D84" s="9"/>
      <c r="E84" s="16"/>
      <c r="F84" s="19"/>
      <c r="G84" s="19"/>
    </row>
    <row r="85" spans="2:7" ht="15">
      <c r="B85" s="13"/>
      <c r="C85" s="9"/>
      <c r="D85" s="9"/>
      <c r="E85" s="16"/>
      <c r="F85" s="19"/>
      <c r="G85" s="19"/>
    </row>
    <row r="86" spans="2:7" ht="15">
      <c r="B86" s="14"/>
      <c r="C86" s="9"/>
      <c r="D86" s="9"/>
      <c r="E86" s="16"/>
      <c r="F86" s="19"/>
      <c r="G86" s="19"/>
    </row>
    <row r="87" spans="2:7" ht="15">
      <c r="B87" s="13"/>
      <c r="C87" s="9"/>
      <c r="D87" s="9"/>
      <c r="E87" s="16"/>
      <c r="F87" s="19"/>
      <c r="G87" s="19"/>
    </row>
    <row r="88" spans="2:7" ht="15">
      <c r="B88" s="13"/>
      <c r="C88" s="9"/>
      <c r="D88" s="9"/>
      <c r="E88" s="16"/>
      <c r="F88" s="19"/>
      <c r="G88" s="19"/>
    </row>
    <row r="89" spans="2:7" ht="15">
      <c r="B89" s="12"/>
      <c r="C89" s="12"/>
      <c r="D89" s="12"/>
      <c r="E89" s="17" t="s">
        <v>76</v>
      </c>
      <c r="F89" s="19"/>
      <c r="G89" s="19"/>
    </row>
    <row r="91" spans="2:7" ht="15">
      <c r="B91" s="15" t="s">
        <v>132</v>
      </c>
      <c r="C91" s="15"/>
      <c r="D91" s="15"/>
      <c r="E91" s="15"/>
      <c r="F91" s="15"/>
      <c r="G91" s="15"/>
    </row>
    <row r="92" spans="2:7" ht="15">
      <c r="B92" s="45" t="s">
        <v>17</v>
      </c>
      <c r="C92" s="45" t="s">
        <v>72</v>
      </c>
      <c r="D92" s="45" t="s">
        <v>73</v>
      </c>
      <c r="E92" s="45" t="s">
        <v>74</v>
      </c>
      <c r="F92" s="44" t="s">
        <v>75</v>
      </c>
      <c r="G92" s="44"/>
    </row>
    <row r="93" spans="2:7" ht="15">
      <c r="B93" s="45"/>
      <c r="C93" s="45"/>
      <c r="D93" s="45"/>
      <c r="E93" s="45"/>
      <c r="F93" s="18" t="s">
        <v>73</v>
      </c>
      <c r="G93" s="18" t="s">
        <v>74</v>
      </c>
    </row>
    <row r="94" spans="2:7" ht="15">
      <c r="B94" s="13"/>
      <c r="C94" s="9"/>
      <c r="D94" s="9"/>
      <c r="E94" s="16"/>
      <c r="F94" s="19"/>
      <c r="G94" s="19"/>
    </row>
    <row r="95" spans="2:7" ht="15">
      <c r="B95" s="13"/>
      <c r="C95" s="9"/>
      <c r="D95" s="9"/>
      <c r="E95" s="16"/>
      <c r="F95" s="19"/>
      <c r="G95" s="19"/>
    </row>
    <row r="96" spans="2:7" ht="15">
      <c r="B96" s="13"/>
      <c r="C96" s="9"/>
      <c r="D96" s="9"/>
      <c r="E96" s="16"/>
      <c r="F96" s="19"/>
      <c r="G96" s="19"/>
    </row>
    <row r="97" spans="2:7" ht="15">
      <c r="B97" s="14"/>
      <c r="C97" s="9"/>
      <c r="D97" s="9"/>
      <c r="E97" s="16"/>
      <c r="F97" s="19"/>
      <c r="G97" s="19"/>
    </row>
    <row r="98" spans="2:7" ht="15">
      <c r="B98" s="13"/>
      <c r="C98" s="9"/>
      <c r="D98" s="9"/>
      <c r="E98" s="16"/>
      <c r="F98" s="19"/>
      <c r="G98" s="19"/>
    </row>
    <row r="99" spans="2:7" ht="15">
      <c r="B99" s="13"/>
      <c r="C99" s="9"/>
      <c r="D99" s="9"/>
      <c r="E99" s="16"/>
      <c r="F99" s="19"/>
      <c r="G99" s="19"/>
    </row>
    <row r="100" spans="2:7" ht="15">
      <c r="B100" s="12"/>
      <c r="C100" s="12"/>
      <c r="D100" s="12"/>
      <c r="E100" s="17" t="s">
        <v>76</v>
      </c>
      <c r="F100" s="19"/>
      <c r="G100" s="19"/>
    </row>
  </sheetData>
  <sheetProtection/>
  <mergeCells count="50">
    <mergeCell ref="AB4:AB5"/>
    <mergeCell ref="AC4:AC5"/>
    <mergeCell ref="AD4:AD5"/>
    <mergeCell ref="AE4:AF4"/>
    <mergeCell ref="AA4:AA5"/>
    <mergeCell ref="B92:B93"/>
    <mergeCell ref="C92:C93"/>
    <mergeCell ref="D92:D93"/>
    <mergeCell ref="E92:E93"/>
    <mergeCell ref="F92:G92"/>
    <mergeCell ref="B70:B71"/>
    <mergeCell ref="C70:C71"/>
    <mergeCell ref="D70:D71"/>
    <mergeCell ref="E70:E71"/>
    <mergeCell ref="F70:G70"/>
    <mergeCell ref="B81:B82"/>
    <mergeCell ref="C81:C82"/>
    <mergeCell ref="D81:D82"/>
    <mergeCell ref="E81:E82"/>
    <mergeCell ref="F81:G81"/>
    <mergeCell ref="B48:B49"/>
    <mergeCell ref="C48:C49"/>
    <mergeCell ref="D48:D49"/>
    <mergeCell ref="E48:E49"/>
    <mergeCell ref="F48:G48"/>
    <mergeCell ref="B59:B60"/>
    <mergeCell ref="C59:C60"/>
    <mergeCell ref="D59:D60"/>
    <mergeCell ref="E59:E60"/>
    <mergeCell ref="F59:G59"/>
    <mergeCell ref="B26:B27"/>
    <mergeCell ref="C26:C27"/>
    <mergeCell ref="D26:D27"/>
    <mergeCell ref="E26:E27"/>
    <mergeCell ref="F26:G26"/>
    <mergeCell ref="B37:B38"/>
    <mergeCell ref="C37:C38"/>
    <mergeCell ref="D37:D38"/>
    <mergeCell ref="E37:E38"/>
    <mergeCell ref="F37:G37"/>
    <mergeCell ref="F4:G4"/>
    <mergeCell ref="D4:D5"/>
    <mergeCell ref="E4:E5"/>
    <mergeCell ref="C4:C5"/>
    <mergeCell ref="B4:B5"/>
    <mergeCell ref="B15:B16"/>
    <mergeCell ref="C15:C16"/>
    <mergeCell ref="D15:D16"/>
    <mergeCell ref="E15:E16"/>
    <mergeCell ref="F15:G15"/>
  </mergeCells>
  <printOptions horizontalCentered="1"/>
  <pageMargins left="0.7" right="0.7" top="0.75" bottom="0.75" header="0.3" footer="0.3"/>
  <pageSetup horizontalDpi="600" verticalDpi="600" orientation="landscape" r:id="rId1"/>
  <headerFooter>
    <oddFooter>&amp;L&amp;F&amp;C&amp;A&amp;RPage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.8515625" style="0" bestFit="1" customWidth="1"/>
    <col min="2" max="2" width="47.8515625" style="0" customWidth="1"/>
    <col min="3" max="3" width="12.28125" style="0" bestFit="1" customWidth="1"/>
    <col min="4" max="4" width="10.7109375" style="0" customWidth="1"/>
    <col min="5" max="5" width="47.8515625" style="0" customWidth="1"/>
    <col min="6" max="6" width="12.28125" style="0" bestFit="1" customWidth="1"/>
    <col min="7" max="7" width="10.7109375" style="0" customWidth="1"/>
    <col min="11" max="11" width="19.28125" style="0" customWidth="1"/>
  </cols>
  <sheetData>
    <row r="1" spans="1:6" ht="15">
      <c r="A1" s="9" t="str">
        <f>ROW()&amp;")"</f>
        <v>1)</v>
      </c>
      <c r="B1" s="10" t="s">
        <v>120</v>
      </c>
      <c r="C1" s="10"/>
      <c r="D1" s="10"/>
      <c r="E1" s="10"/>
      <c r="F1" s="10"/>
    </row>
    <row r="2" spans="1:6" ht="15">
      <c r="A2" s="9" t="str">
        <f>ROW()&amp;")"</f>
        <v>2)</v>
      </c>
      <c r="B2" s="10" t="s">
        <v>121</v>
      </c>
      <c r="C2" s="10"/>
      <c r="D2" s="10"/>
      <c r="E2" s="10"/>
      <c r="F2" s="10"/>
    </row>
    <row r="3" spans="1:6" ht="30">
      <c r="A3" s="9" t="str">
        <f>ROW()&amp;")"</f>
        <v>3)</v>
      </c>
      <c r="B3" s="10" t="s">
        <v>122</v>
      </c>
      <c r="C3" s="10"/>
      <c r="D3" s="10"/>
      <c r="E3" s="10"/>
      <c r="F3" s="10"/>
    </row>
    <row r="5" spans="2:3" ht="15">
      <c r="B5" s="31" t="s">
        <v>112</v>
      </c>
      <c r="C5" s="1">
        <v>9</v>
      </c>
    </row>
    <row r="6" spans="2:3" ht="30">
      <c r="B6" s="32" t="s">
        <v>113</v>
      </c>
      <c r="C6" s="1">
        <v>0.7</v>
      </c>
    </row>
    <row r="7" spans="2:3" ht="15">
      <c r="B7" s="31" t="s">
        <v>114</v>
      </c>
      <c r="C7" s="1">
        <v>9</v>
      </c>
    </row>
    <row r="8" spans="2:3" ht="15">
      <c r="B8" s="31" t="s">
        <v>115</v>
      </c>
      <c r="C8" s="1">
        <v>5</v>
      </c>
    </row>
    <row r="9" spans="2:3" ht="15">
      <c r="B9" s="31" t="s">
        <v>116</v>
      </c>
      <c r="C9" s="1">
        <v>5</v>
      </c>
    </row>
    <row r="10" spans="2:3" ht="15">
      <c r="B10" s="31" t="s">
        <v>117</v>
      </c>
      <c r="C10" s="1">
        <v>7</v>
      </c>
    </row>
    <row r="12" spans="2:10" ht="15">
      <c r="B12" s="31" t="str">
        <f>B7</f>
        <v>x =</v>
      </c>
      <c r="C12" s="1">
        <f>C7</f>
        <v>9</v>
      </c>
      <c r="E12" s="31" t="str">
        <f>B8</f>
        <v>x &lt;</v>
      </c>
      <c r="F12" s="1">
        <f>C8</f>
        <v>5</v>
      </c>
      <c r="I12" s="9" t="s">
        <v>123</v>
      </c>
      <c r="J12" s="9" t="s">
        <v>123</v>
      </c>
    </row>
    <row r="13" spans="2:10" ht="15">
      <c r="B13" s="1" t="str">
        <f>"P("&amp;B7&amp;" "&amp;C7&amp;") ="</f>
        <v>P(x = 9) =</v>
      </c>
      <c r="C13" s="33">
        <f>BINOMDIST(C12,n,pi,0)</f>
        <v>0.04035360699999997</v>
      </c>
      <c r="E13" s="1" t="str">
        <f>"P("&amp;B8&amp;" "&amp;C8&amp;") ="</f>
        <v>P(x &lt; 5) =</v>
      </c>
      <c r="F13" s="33">
        <f>BINOMDIST(F12-1,n,pi,1)</f>
        <v>0.09880866000000002</v>
      </c>
      <c r="I13" s="1">
        <f>SUM(D55:D64)</f>
        <v>0.04035360699999997</v>
      </c>
      <c r="J13" s="1">
        <f>SUM(E55:E64)</f>
        <v>0.09880866000000002</v>
      </c>
    </row>
    <row r="14" ht="15">
      <c r="E14" s="34"/>
    </row>
    <row r="15" ht="15">
      <c r="E15" s="34"/>
    </row>
    <row r="16" ht="15">
      <c r="E16" s="34"/>
    </row>
    <row r="17" ht="15">
      <c r="E17" s="34"/>
    </row>
    <row r="18" ht="15">
      <c r="E18" s="34"/>
    </row>
    <row r="19" ht="15">
      <c r="E19" s="34"/>
    </row>
    <row r="20" ht="15">
      <c r="E20" s="34"/>
    </row>
    <row r="21" ht="15">
      <c r="E21" s="34"/>
    </row>
    <row r="22" ht="15">
      <c r="E22" s="34"/>
    </row>
    <row r="24" spans="2:10" ht="15">
      <c r="B24" s="31" t="str">
        <f>B9</f>
        <v>x &gt;</v>
      </c>
      <c r="C24" s="1">
        <f>C9</f>
        <v>5</v>
      </c>
      <c r="E24" s="31" t="str">
        <f>B10</f>
        <v>X &gt;=</v>
      </c>
      <c r="F24" s="1">
        <f>C10</f>
        <v>7</v>
      </c>
      <c r="I24" s="9" t="s">
        <v>123</v>
      </c>
      <c r="J24" s="9" t="s">
        <v>123</v>
      </c>
    </row>
    <row r="25" spans="2:10" ht="15">
      <c r="B25" s="1" t="str">
        <f>"P("&amp;B9&amp;" "&amp;C9&amp;") ="</f>
        <v>P(x &gt; 5) =</v>
      </c>
      <c r="C25" s="33">
        <f>1-BINOMDIST(C24,n,pi,1)</f>
        <v>0.729659098</v>
      </c>
      <c r="E25" s="1" t="str">
        <f>"P("&amp;B10&amp;" "&amp;C10&amp;") ="</f>
        <v>P(X &gt;= 7) =</v>
      </c>
      <c r="F25" s="33">
        <f>1-BINOMDIST(F24-1,n,pi,1)</f>
        <v>0.46283116600000007</v>
      </c>
      <c r="I25" s="1">
        <f>SUM(F55:F64)</f>
        <v>0.7296590979999997</v>
      </c>
      <c r="J25" s="1">
        <f>SUM(G55:G64)</f>
        <v>0.46283116599999985</v>
      </c>
    </row>
    <row r="48" spans="2:12" ht="15">
      <c r="B48" s="27" t="s">
        <v>105</v>
      </c>
      <c r="C48" s="27">
        <v>1</v>
      </c>
      <c r="D48" s="28" t="s">
        <v>106</v>
      </c>
      <c r="E48" s="29"/>
      <c r="F48" s="29"/>
      <c r="G48" s="29"/>
      <c r="H48" s="29"/>
      <c r="I48" s="29"/>
      <c r="J48" s="29"/>
      <c r="K48" s="30"/>
      <c r="L48" s="30" t="s">
        <v>107</v>
      </c>
    </row>
    <row r="49" spans="3:12" ht="15">
      <c r="C49" s="27">
        <v>2</v>
      </c>
      <c r="D49" s="28" t="s">
        <v>108</v>
      </c>
      <c r="E49" s="29"/>
      <c r="F49" s="29"/>
      <c r="G49" s="29"/>
      <c r="H49" s="29"/>
      <c r="I49" s="29"/>
      <c r="J49" s="29"/>
      <c r="K49" s="30"/>
      <c r="L49" s="1" t="s">
        <v>107</v>
      </c>
    </row>
    <row r="50" spans="3:13" ht="15">
      <c r="C50" s="27">
        <v>3</v>
      </c>
      <c r="D50" s="28" t="s">
        <v>109</v>
      </c>
      <c r="E50" s="29"/>
      <c r="F50" s="29"/>
      <c r="G50" s="29"/>
      <c r="H50" s="29"/>
      <c r="I50" s="29"/>
      <c r="J50" s="29"/>
      <c r="K50" s="30"/>
      <c r="L50" s="1" t="s">
        <v>107</v>
      </c>
      <c r="M50" t="s">
        <v>110</v>
      </c>
    </row>
    <row r="51" spans="3:12" ht="15">
      <c r="C51" s="27">
        <v>4</v>
      </c>
      <c r="D51" s="28" t="s">
        <v>111</v>
      </c>
      <c r="E51" s="29"/>
      <c r="F51" s="29"/>
      <c r="G51" s="29"/>
      <c r="H51" s="29"/>
      <c r="I51" s="29"/>
      <c r="J51" s="29"/>
      <c r="K51" s="30"/>
      <c r="L51" s="1" t="s">
        <v>107</v>
      </c>
    </row>
    <row r="54" spans="2:7" ht="15">
      <c r="B54" s="9" t="s">
        <v>118</v>
      </c>
      <c r="C54" s="9" t="s">
        <v>119</v>
      </c>
      <c r="D54" s="9" t="str">
        <f>B13</f>
        <v>P(x = 9) =</v>
      </c>
      <c r="E54" s="9" t="str">
        <f>E13</f>
        <v>P(x &lt; 5) =</v>
      </c>
      <c r="F54" s="9" t="str">
        <f>B25</f>
        <v>P(x &gt; 5) =</v>
      </c>
      <c r="G54" s="9" t="str">
        <f>E25</f>
        <v>P(X &gt;= 7) =</v>
      </c>
    </row>
    <row r="55" spans="2:7" ht="15">
      <c r="B55" s="26">
        <v>0</v>
      </c>
      <c r="C55" s="26">
        <f aca="true" t="shared" si="0" ref="C55:C64">BINOMDIST(B55,$C$5,$C$6,0)</f>
        <v>1.9683000000000018E-05</v>
      </c>
      <c r="D55" s="1">
        <f aca="true" t="shared" si="1" ref="D55:D64">IF(B55=$C$5,C55,"")</f>
      </c>
      <c r="E55" s="1">
        <f aca="true" t="shared" si="2" ref="E55:E64">IF(B55&lt;$C$8,C55,"")</f>
        <v>1.9683000000000018E-05</v>
      </c>
      <c r="F55" s="1">
        <f aca="true" t="shared" si="3" ref="F55:F64">IF(B55&gt;$C$9,C55,"")</f>
      </c>
      <c r="G55" s="1">
        <f aca="true" t="shared" si="4" ref="G55:G64">IF(B55&gt;=$C$10,C55,"")</f>
      </c>
    </row>
    <row r="56" spans="2:7" ht="15">
      <c r="B56" s="1">
        <v>1</v>
      </c>
      <c r="C56" s="1">
        <f t="shared" si="0"/>
        <v>0.00041334300000000026</v>
      </c>
      <c r="D56" s="1">
        <f t="shared" si="1"/>
      </c>
      <c r="E56" s="1">
        <f t="shared" si="2"/>
        <v>0.00041334300000000026</v>
      </c>
      <c r="F56" s="1">
        <f t="shared" si="3"/>
      </c>
      <c r="G56" s="1">
        <f t="shared" si="4"/>
      </c>
    </row>
    <row r="57" spans="2:7" ht="15">
      <c r="B57" s="1">
        <v>2</v>
      </c>
      <c r="C57" s="1">
        <f t="shared" si="0"/>
        <v>0.0038578680000000017</v>
      </c>
      <c r="D57" s="1">
        <f t="shared" si="1"/>
      </c>
      <c r="E57" s="1">
        <f t="shared" si="2"/>
        <v>0.0038578680000000017</v>
      </c>
      <c r="F57" s="1">
        <f t="shared" si="3"/>
      </c>
      <c r="G57" s="1">
        <f t="shared" si="4"/>
      </c>
    </row>
    <row r="58" spans="2:7" ht="15">
      <c r="B58" s="1">
        <v>3</v>
      </c>
      <c r="C58" s="1">
        <f t="shared" si="0"/>
        <v>0.021003948</v>
      </c>
      <c r="D58" s="1">
        <f t="shared" si="1"/>
      </c>
      <c r="E58" s="1">
        <f t="shared" si="2"/>
        <v>0.021003948</v>
      </c>
      <c r="F58" s="1">
        <f t="shared" si="3"/>
      </c>
      <c r="G58" s="1">
        <f t="shared" si="4"/>
      </c>
    </row>
    <row r="59" spans="2:7" ht="15">
      <c r="B59" s="1">
        <v>4</v>
      </c>
      <c r="C59" s="1">
        <f t="shared" si="0"/>
        <v>0.07351381800000001</v>
      </c>
      <c r="D59" s="1">
        <f t="shared" si="1"/>
      </c>
      <c r="E59" s="1">
        <f t="shared" si="2"/>
        <v>0.07351381800000001</v>
      </c>
      <c r="F59" s="1">
        <f t="shared" si="3"/>
      </c>
      <c r="G59" s="1">
        <f t="shared" si="4"/>
      </c>
    </row>
    <row r="60" spans="2:7" ht="15">
      <c r="B60" s="1">
        <v>5</v>
      </c>
      <c r="C60" s="1">
        <f t="shared" si="0"/>
        <v>0.171532242</v>
      </c>
      <c r="D60" s="1">
        <f t="shared" si="1"/>
      </c>
      <c r="E60" s="1">
        <f t="shared" si="2"/>
      </c>
      <c r="F60" s="1">
        <f t="shared" si="3"/>
      </c>
      <c r="G60" s="1">
        <f t="shared" si="4"/>
      </c>
    </row>
    <row r="61" spans="2:7" ht="15">
      <c r="B61" s="1">
        <v>6</v>
      </c>
      <c r="C61" s="1">
        <f t="shared" si="0"/>
        <v>0.2668279319999999</v>
      </c>
      <c r="D61" s="1">
        <f t="shared" si="1"/>
      </c>
      <c r="E61" s="1">
        <f t="shared" si="2"/>
      </c>
      <c r="F61" s="1">
        <f t="shared" si="3"/>
        <v>0.2668279319999999</v>
      </c>
      <c r="G61" s="1">
        <f t="shared" si="4"/>
      </c>
    </row>
    <row r="62" spans="2:7" ht="15">
      <c r="B62" s="1">
        <v>7</v>
      </c>
      <c r="C62" s="1">
        <f t="shared" si="0"/>
        <v>0.26682793199999993</v>
      </c>
      <c r="D62" s="1">
        <f t="shared" si="1"/>
      </c>
      <c r="E62" s="1">
        <f t="shared" si="2"/>
      </c>
      <c r="F62" s="1">
        <f t="shared" si="3"/>
        <v>0.26682793199999993</v>
      </c>
      <c r="G62" s="1">
        <f t="shared" si="4"/>
        <v>0.26682793199999993</v>
      </c>
    </row>
    <row r="63" spans="2:7" ht="15">
      <c r="B63" s="1">
        <v>8</v>
      </c>
      <c r="C63" s="1">
        <f t="shared" si="0"/>
        <v>0.15564962699999996</v>
      </c>
      <c r="D63" s="1">
        <f t="shared" si="1"/>
      </c>
      <c r="E63" s="1">
        <f t="shared" si="2"/>
      </c>
      <c r="F63" s="1">
        <f t="shared" si="3"/>
        <v>0.15564962699999996</v>
      </c>
      <c r="G63" s="1">
        <f t="shared" si="4"/>
        <v>0.15564962699999996</v>
      </c>
    </row>
    <row r="64" spans="2:7" ht="15">
      <c r="B64" s="1">
        <v>9</v>
      </c>
      <c r="C64" s="1">
        <f t="shared" si="0"/>
        <v>0.04035360699999997</v>
      </c>
      <c r="D64" s="1">
        <f t="shared" si="1"/>
        <v>0.04035360699999997</v>
      </c>
      <c r="E64" s="1">
        <f t="shared" si="2"/>
      </c>
      <c r="F64" s="1">
        <f t="shared" si="3"/>
        <v>0.04035360699999997</v>
      </c>
      <c r="G64" s="1">
        <f t="shared" si="4"/>
        <v>0.04035360699999997</v>
      </c>
    </row>
  </sheetData>
  <sheetProtection/>
  <conditionalFormatting sqref="B55:C64">
    <cfRule type="expression" priority="2" dxfId="1" stopIfTrue="1">
      <formula>B55&lt;&gt;""</formula>
    </cfRule>
  </conditionalFormatting>
  <conditionalFormatting sqref="D55:G64">
    <cfRule type="expression" priority="1" dxfId="0" stopIfTrue="1">
      <formula>D55&lt;&gt;""</formula>
    </cfRule>
  </conditionalFormatting>
  <printOptions horizontalCentered="1"/>
  <pageMargins left="0.7" right="0.7" top="0.75" bottom="0.75" header="0.3" footer="0.3"/>
  <pageSetup fitToHeight="1" fitToWidth="1" horizontalDpi="600" verticalDpi="600" orientation="landscape" scale="84" r:id="rId2"/>
  <headerFooter>
    <oddFooter>&amp;L&amp;F&amp;C&amp;A&amp;RPage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5"/>
  <sheetViews>
    <sheetView zoomScale="85" zoomScaleNormal="85" zoomScalePageLayoutView="0" workbookViewId="0" topLeftCell="A1">
      <selection activeCell="G25" sqref="G25"/>
    </sheetView>
  </sheetViews>
  <sheetFormatPr defaultColWidth="9.140625" defaultRowHeight="15"/>
  <cols>
    <col min="1" max="1" width="2.8515625" style="0" bestFit="1" customWidth="1"/>
    <col min="2" max="2" width="38.00390625" style="0" bestFit="1" customWidth="1"/>
    <col min="3" max="3" width="18.140625" style="0" bestFit="1" customWidth="1"/>
    <col min="4" max="4" width="7.8515625" style="0" customWidth="1"/>
    <col min="5" max="5" width="38.00390625" style="0" bestFit="1" customWidth="1"/>
    <col min="6" max="6" width="20.140625" style="0" bestFit="1" customWidth="1"/>
    <col min="7" max="7" width="7.8515625" style="0" customWidth="1"/>
    <col min="10" max="11" width="18.140625" style="0" bestFit="1" customWidth="1"/>
    <col min="14" max="14" width="8.28125" style="0" customWidth="1"/>
  </cols>
  <sheetData>
    <row r="1" spans="1:7" ht="30">
      <c r="A1" s="9" t="str">
        <f>ROW()&amp;")"</f>
        <v>1)</v>
      </c>
      <c r="B1" s="10" t="s">
        <v>100</v>
      </c>
      <c r="C1" s="10"/>
      <c r="D1" s="10"/>
      <c r="E1" s="10"/>
      <c r="F1" s="10"/>
      <c r="G1" s="10"/>
    </row>
    <row r="2" spans="1:7" ht="15">
      <c r="A2" s="9" t="str">
        <f>ROW()&amp;")"</f>
        <v>2)</v>
      </c>
      <c r="B2" s="10" t="s">
        <v>88</v>
      </c>
      <c r="C2" s="10"/>
      <c r="D2" s="10"/>
      <c r="E2" s="10"/>
      <c r="F2" s="10"/>
      <c r="G2" s="10"/>
    </row>
    <row r="3" spans="1:7" ht="30">
      <c r="A3" s="9" t="str">
        <f>ROW()&amp;")"</f>
        <v>3)</v>
      </c>
      <c r="B3" s="10" t="s">
        <v>89</v>
      </c>
      <c r="C3" s="10"/>
      <c r="D3" s="10"/>
      <c r="E3" s="10"/>
      <c r="F3" s="10"/>
      <c r="G3" s="10"/>
    </row>
    <row r="5" spans="2:3" ht="15">
      <c r="B5" s="10" t="str">
        <f>IF(B38="","",B38)</f>
        <v>Normal Distribution for Cereal Box Weight</v>
      </c>
      <c r="C5" s="10"/>
    </row>
    <row r="6" spans="2:3" ht="15">
      <c r="B6" s="1" t="str">
        <f>IF(B39="","",B39)</f>
        <v>Population Mean = Mu</v>
      </c>
      <c r="C6" s="23">
        <f>IF(C39="","",C39)</f>
        <v>300</v>
      </c>
    </row>
    <row r="7" spans="2:6" ht="15">
      <c r="B7" s="1" t="str">
        <f>IF(B40="","",B40)</f>
        <v>Population Standard Deviation = Sigma</v>
      </c>
      <c r="C7" s="23">
        <f>IF(C40="","",C40)</f>
        <v>3.5</v>
      </c>
      <c r="E7" s="9" t="str">
        <f>B6</f>
        <v>Population Mean = Mu</v>
      </c>
      <c r="F7" s="23">
        <f>C6</f>
        <v>300</v>
      </c>
    </row>
    <row r="8" spans="5:6" ht="15">
      <c r="E8" s="9" t="str">
        <f>B7</f>
        <v>Population Standard Deviation = Sigma</v>
      </c>
      <c r="F8" s="23">
        <f>C7</f>
        <v>3.5</v>
      </c>
    </row>
    <row r="9" spans="2:6" ht="15">
      <c r="B9" s="9" t="s">
        <v>90</v>
      </c>
      <c r="C9" s="23">
        <v>305</v>
      </c>
      <c r="E9" s="9" t="s">
        <v>90</v>
      </c>
      <c r="F9" s="23">
        <v>300</v>
      </c>
    </row>
    <row r="10" spans="2:11" ht="15">
      <c r="B10" s="9" t="s">
        <v>91</v>
      </c>
      <c r="C10" s="23">
        <v>300</v>
      </c>
      <c r="E10" s="9" t="s">
        <v>91</v>
      </c>
      <c r="F10" s="23">
        <v>296</v>
      </c>
      <c r="J10" s="9" t="s">
        <v>123</v>
      </c>
      <c r="K10" s="9" t="s">
        <v>123</v>
      </c>
    </row>
    <row r="11" spans="2:11" ht="15">
      <c r="B11" s="9" t="str">
        <f>"P("&amp;C9&amp;" &lt; X &lt; "&amp;C10&amp;") ="</f>
        <v>P(305 &lt; X &lt; 300) =</v>
      </c>
      <c r="C11" s="1">
        <f>NORMDIST(C9,C6,C7,1)-NORMDIST(C10,C6,C7,1)</f>
        <v>0.4234362744901652</v>
      </c>
      <c r="E11" s="9" t="str">
        <f>"P("&amp;F9&amp;" &lt; X &lt; "&amp;F10&amp;") ="</f>
        <v>P(300 &lt; X &lt; 296) =</v>
      </c>
      <c r="F11" s="1">
        <f>NORMDIST(F9,C6,C7,1)-NORMDIST(F10,C6,C7,1)</f>
        <v>0.37345104552644215</v>
      </c>
      <c r="J11" s="22">
        <f>NORMDIST(C9,$C$6,$C$7,1)-NORMDIST(C10,$C$6,$C$7,1)</f>
        <v>0.4234362744901652</v>
      </c>
      <c r="K11" s="22">
        <f>NORMDIST(F9,$C$6,$C$7,1)-NORMDIST(F10,$C$6,$C$7,1)</f>
        <v>0.37345104552644215</v>
      </c>
    </row>
    <row r="21" spans="2:6" ht="15">
      <c r="B21" s="9" t="str">
        <f>B6</f>
        <v>Population Mean = Mu</v>
      </c>
      <c r="C21" s="23">
        <f>C6</f>
        <v>300</v>
      </c>
      <c r="E21" s="9" t="s">
        <v>139</v>
      </c>
      <c r="F21" s="23">
        <f>C6</f>
        <v>300</v>
      </c>
    </row>
    <row r="22" spans="2:6" ht="15">
      <c r="B22" s="9" t="str">
        <f>B7</f>
        <v>Population Standard Deviation = Sigma</v>
      </c>
      <c r="C22" s="23">
        <f>C7</f>
        <v>3.5</v>
      </c>
      <c r="E22" s="9" t="str">
        <f>B7</f>
        <v>Population Standard Deviation = Sigma</v>
      </c>
      <c r="F22" s="23">
        <f>C7</f>
        <v>3.5</v>
      </c>
    </row>
    <row r="23" spans="2:11" ht="15">
      <c r="B23" s="9" t="s">
        <v>90</v>
      </c>
      <c r="C23" s="23">
        <v>297.5</v>
      </c>
      <c r="E23" s="9" t="s">
        <v>91</v>
      </c>
      <c r="F23" s="23">
        <v>302.8</v>
      </c>
      <c r="J23" s="9" t="s">
        <v>123</v>
      </c>
      <c r="K23" s="9" t="s">
        <v>123</v>
      </c>
    </row>
    <row r="24" spans="2:11" ht="15">
      <c r="B24" s="9" t="str">
        <f>"P(X &lt; "&amp;C23&amp;") ="</f>
        <v>P(X &lt; 297.5) =</v>
      </c>
      <c r="C24" s="1">
        <f>NORMDIST(C23,C6,C7,1)</f>
        <v>0.23752526202697655</v>
      </c>
      <c r="E24" s="9" t="str">
        <f>"P(X &gt; "&amp;F23&amp;") ="</f>
        <v>P(X &gt; 302.8) =</v>
      </c>
      <c r="F24" s="1">
        <f>1-NORMDIST(F23,C6,C7,1)</f>
        <v>0.21185539858339575</v>
      </c>
      <c r="J24" s="1">
        <f>NORMDIST(C23,$C$6,$C$7,1)</f>
        <v>0.23752526202697655</v>
      </c>
      <c r="K24" s="22">
        <f>1-NORMDIST(F23,$C$6,$C$7,1)</f>
        <v>0.21185539858339575</v>
      </c>
    </row>
    <row r="38" spans="2:4" ht="15">
      <c r="B38" s="10" t="s">
        <v>87</v>
      </c>
      <c r="C38" s="10"/>
      <c r="D38" s="10"/>
    </row>
    <row r="39" spans="2:4" ht="15">
      <c r="B39" t="s">
        <v>85</v>
      </c>
      <c r="C39">
        <v>300</v>
      </c>
      <c r="D39" t="s">
        <v>80</v>
      </c>
    </row>
    <row r="40" spans="2:4" ht="15">
      <c r="B40" t="s">
        <v>86</v>
      </c>
      <c r="C40">
        <v>3.5</v>
      </c>
      <c r="D40" t="s">
        <v>80</v>
      </c>
    </row>
    <row r="41" spans="2:3" ht="15">
      <c r="B41" t="s">
        <v>83</v>
      </c>
      <c r="C41">
        <f>C39-C40*4</f>
        <v>286</v>
      </c>
    </row>
    <row r="42" spans="2:3" ht="15">
      <c r="B42" t="s">
        <v>84</v>
      </c>
      <c r="C42">
        <v>0.1</v>
      </c>
    </row>
    <row r="44" spans="2:7" s="5" customFormat="1" ht="45">
      <c r="B44" s="7" t="s">
        <v>81</v>
      </c>
      <c r="C44" s="7" t="s">
        <v>82</v>
      </c>
      <c r="D44" s="7" t="str">
        <f>B11</f>
        <v>P(305 &lt; X &lt; 300) =</v>
      </c>
      <c r="E44" s="7" t="str">
        <f>E11</f>
        <v>P(300 &lt; X &lt; 296) =</v>
      </c>
      <c r="F44" s="7" t="str">
        <f>B24</f>
        <v>P(X &lt; 297.5) =</v>
      </c>
      <c r="G44" s="7" t="str">
        <f>E24</f>
        <v>P(X &gt; 302.8) =</v>
      </c>
    </row>
    <row r="45" spans="2:7" ht="15">
      <c r="B45" s="1">
        <f>C41</f>
        <v>286</v>
      </c>
      <c r="C45" s="1">
        <f>NORMDIST($B45,$C$39,$C$40,0)</f>
        <v>3.8237207361395815E-05</v>
      </c>
      <c r="D45" s="1">
        <f>IF(AND(ROUND(B45,1)&gt;$C$10,ROUND(B45,1)&lt;=$C$9),C45,0)</f>
        <v>0</v>
      </c>
      <c r="E45" s="1">
        <f>IF(AND(ROUND(B45,1)&gt;=$F$10,ROUND(B45,1)&lt;=$F$9),C45,0)</f>
        <v>0</v>
      </c>
      <c r="F45" s="1">
        <f>IF(ROUND(B45,1)&lt;=$C$23,C45,0)</f>
        <v>3.8237207361395815E-05</v>
      </c>
      <c r="G45" s="1">
        <f>IF(ROUND(B45,1)&gt;=$F$23,C45,0)</f>
        <v>0</v>
      </c>
    </row>
    <row r="46" spans="2:7" ht="15">
      <c r="B46" s="1">
        <f aca="true" t="shared" si="0" ref="B46:B109">B45+$C$42</f>
        <v>286.1</v>
      </c>
      <c r="C46" s="1">
        <f aca="true" t="shared" si="1" ref="C46:C109">NORMDIST(B46,$C$39,$C$40,0)</f>
        <v>4.28491842397868E-05</v>
      </c>
      <c r="D46" s="1">
        <f aca="true" t="shared" si="2" ref="D46:D109">IF(AND(ROUND(B46,1)&gt;$C$10,ROUND(B46,1)&lt;=$C$9),C46,0)</f>
        <v>0</v>
      </c>
      <c r="E46" s="1">
        <f aca="true" t="shared" si="3" ref="E46:E109">IF(AND(ROUND(B46,1)&gt;=$F$10,ROUND(B46,1)&lt;=$F$9),C46,0)</f>
        <v>0</v>
      </c>
      <c r="F46" s="1">
        <f aca="true" t="shared" si="4" ref="F46:F109">IF(ROUND(B46,1)&lt;=$C$23,C46,0)</f>
        <v>4.28491842397868E-05</v>
      </c>
      <c r="G46" s="1">
        <f aca="true" t="shared" si="5" ref="G46:G109">IF(ROUND(B46,1)&gt;=$F$23,C46,0)</f>
        <v>0</v>
      </c>
    </row>
    <row r="47" spans="2:7" ht="15">
      <c r="B47" s="1">
        <f t="shared" si="0"/>
        <v>286.20000000000005</v>
      </c>
      <c r="C47" s="1">
        <f t="shared" si="1"/>
        <v>4.797825232976408E-05</v>
      </c>
      <c r="D47" s="1">
        <f t="shared" si="2"/>
        <v>0</v>
      </c>
      <c r="E47" s="1">
        <f t="shared" si="3"/>
        <v>0</v>
      </c>
      <c r="F47" s="1">
        <f t="shared" si="4"/>
        <v>4.797825232976408E-05</v>
      </c>
      <c r="G47" s="1">
        <f t="shared" si="5"/>
        <v>0</v>
      </c>
    </row>
    <row r="48" spans="2:7" ht="15">
      <c r="B48" s="1">
        <f t="shared" si="0"/>
        <v>286.30000000000007</v>
      </c>
      <c r="C48" s="1">
        <f t="shared" si="1"/>
        <v>5.3677436147161214E-05</v>
      </c>
      <c r="D48" s="1">
        <f t="shared" si="2"/>
        <v>0</v>
      </c>
      <c r="E48" s="1">
        <f t="shared" si="3"/>
        <v>0</v>
      </c>
      <c r="F48" s="1">
        <f t="shared" si="4"/>
        <v>5.3677436147161214E-05</v>
      </c>
      <c r="G48" s="1">
        <f t="shared" si="5"/>
        <v>0</v>
      </c>
    </row>
    <row r="49" spans="2:7" ht="15">
      <c r="B49" s="1">
        <f t="shared" si="0"/>
        <v>286.4000000000001</v>
      </c>
      <c r="C49" s="1">
        <f t="shared" si="1"/>
        <v>6.000460451308199E-05</v>
      </c>
      <c r="D49" s="1">
        <f t="shared" si="2"/>
        <v>0</v>
      </c>
      <c r="E49" s="1">
        <f t="shared" si="3"/>
        <v>0</v>
      </c>
      <c r="F49" s="1">
        <f t="shared" si="4"/>
        <v>6.000460451308199E-05</v>
      </c>
      <c r="G49" s="1">
        <f t="shared" si="5"/>
        <v>0</v>
      </c>
    </row>
    <row r="50" spans="2:7" ht="15">
      <c r="B50" s="1">
        <f t="shared" si="0"/>
        <v>286.5000000000001</v>
      </c>
      <c r="C50" s="1">
        <f t="shared" si="1"/>
        <v>6.702284598102468E-05</v>
      </c>
      <c r="D50" s="1">
        <f t="shared" si="2"/>
        <v>0</v>
      </c>
      <c r="E50" s="1">
        <f t="shared" si="3"/>
        <v>0</v>
      </c>
      <c r="F50" s="1">
        <f t="shared" si="4"/>
        <v>6.702284598102468E-05</v>
      </c>
      <c r="G50" s="1">
        <f t="shared" si="5"/>
        <v>0</v>
      </c>
    </row>
    <row r="51" spans="2:7" ht="15">
      <c r="B51" s="1">
        <f t="shared" si="0"/>
        <v>286.60000000000014</v>
      </c>
      <c r="C51" s="1">
        <f t="shared" si="1"/>
        <v>7.480086614766653E-05</v>
      </c>
      <c r="D51" s="1">
        <f t="shared" si="2"/>
        <v>0</v>
      </c>
      <c r="E51" s="1">
        <f t="shared" si="3"/>
        <v>0</v>
      </c>
      <c r="F51" s="1">
        <f t="shared" si="4"/>
        <v>7.480086614766653E-05</v>
      </c>
      <c r="G51" s="1">
        <f t="shared" si="5"/>
        <v>0</v>
      </c>
    </row>
    <row r="52" spans="2:7" ht="15">
      <c r="B52" s="1">
        <f t="shared" si="0"/>
        <v>286.70000000000016</v>
      </c>
      <c r="C52" s="1">
        <f t="shared" si="1"/>
        <v>8.341340736900301E-05</v>
      </c>
      <c r="D52" s="1">
        <f t="shared" si="2"/>
        <v>0</v>
      </c>
      <c r="E52" s="1">
        <f t="shared" si="3"/>
        <v>0</v>
      </c>
      <c r="F52" s="1">
        <f t="shared" si="4"/>
        <v>8.341340736900301E-05</v>
      </c>
      <c r="G52" s="1">
        <f t="shared" si="5"/>
        <v>0</v>
      </c>
    </row>
    <row r="53" spans="2:7" ht="15">
      <c r="B53" s="1">
        <f t="shared" si="0"/>
        <v>286.8000000000002</v>
      </c>
      <c r="C53" s="1">
        <f t="shared" si="1"/>
        <v>9.294169132949032E-05</v>
      </c>
      <c r="D53" s="1">
        <f t="shared" si="2"/>
        <v>0</v>
      </c>
      <c r="E53" s="1">
        <f t="shared" si="3"/>
        <v>0</v>
      </c>
      <c r="F53" s="1">
        <f t="shared" si="4"/>
        <v>9.294169132949032E-05</v>
      </c>
      <c r="G53" s="1">
        <f t="shared" si="5"/>
        <v>0</v>
      </c>
    </row>
    <row r="54" spans="2:7" ht="15">
      <c r="B54" s="1">
        <f t="shared" si="0"/>
        <v>286.9000000000002</v>
      </c>
      <c r="C54" s="1">
        <f t="shared" si="1"/>
        <v>0.00010347388482605986</v>
      </c>
      <c r="D54" s="1">
        <f t="shared" si="2"/>
        <v>0</v>
      </c>
      <c r="E54" s="1">
        <f t="shared" si="3"/>
        <v>0</v>
      </c>
      <c r="F54" s="1">
        <f t="shared" si="4"/>
        <v>0.00010347388482605986</v>
      </c>
      <c r="G54" s="1">
        <f t="shared" si="5"/>
        <v>0</v>
      </c>
    </row>
    <row r="55" spans="2:7" ht="15">
      <c r="B55" s="1">
        <f t="shared" si="0"/>
        <v>287.0000000000002</v>
      </c>
      <c r="C55" s="1">
        <f t="shared" si="1"/>
        <v>0.00011510558903064248</v>
      </c>
      <c r="D55" s="1">
        <f t="shared" si="2"/>
        <v>0</v>
      </c>
      <c r="E55" s="1">
        <f t="shared" si="3"/>
        <v>0</v>
      </c>
      <c r="F55" s="1">
        <f t="shared" si="4"/>
        <v>0.00011510558903064248</v>
      </c>
      <c r="G55" s="1">
        <f t="shared" si="5"/>
        <v>0</v>
      </c>
    </row>
    <row r="56" spans="2:7" ht="15">
      <c r="B56" s="1">
        <f t="shared" si="0"/>
        <v>287.10000000000025</v>
      </c>
      <c r="C56" s="1">
        <f t="shared" si="1"/>
        <v>0.0001279403523834935</v>
      </c>
      <c r="D56" s="1">
        <f t="shared" si="2"/>
        <v>0</v>
      </c>
      <c r="E56" s="1">
        <f t="shared" si="3"/>
        <v>0</v>
      </c>
      <c r="F56" s="1">
        <f t="shared" si="4"/>
        <v>0.0001279403523834935</v>
      </c>
      <c r="G56" s="1">
        <f t="shared" si="5"/>
        <v>0</v>
      </c>
    </row>
    <row r="57" spans="2:7" ht="15">
      <c r="B57" s="1">
        <f t="shared" si="0"/>
        <v>287.2000000000003</v>
      </c>
      <c r="C57" s="1">
        <f t="shared" si="1"/>
        <v>0.00014209020714449791</v>
      </c>
      <c r="D57" s="1">
        <f t="shared" si="2"/>
        <v>0</v>
      </c>
      <c r="E57" s="1">
        <f t="shared" si="3"/>
        <v>0</v>
      </c>
      <c r="F57" s="1">
        <f t="shared" si="4"/>
        <v>0.00014209020714449791</v>
      </c>
      <c r="G57" s="1">
        <f t="shared" si="5"/>
        <v>0</v>
      </c>
    </row>
    <row r="58" spans="2:7" ht="15">
      <c r="B58" s="1">
        <f t="shared" si="0"/>
        <v>287.3000000000003</v>
      </c>
      <c r="C58" s="1">
        <f t="shared" si="1"/>
        <v>0.00015767622949017137</v>
      </c>
      <c r="D58" s="1">
        <f t="shared" si="2"/>
        <v>0</v>
      </c>
      <c r="E58" s="1">
        <f t="shared" si="3"/>
        <v>0</v>
      </c>
      <c r="F58" s="1">
        <f t="shared" si="4"/>
        <v>0.00015767622949017137</v>
      </c>
      <c r="G58" s="1">
        <f t="shared" si="5"/>
        <v>0</v>
      </c>
    </row>
    <row r="59" spans="2:7" ht="15">
      <c r="B59" s="1">
        <f t="shared" si="0"/>
        <v>287.4000000000003</v>
      </c>
      <c r="C59" s="1">
        <f t="shared" si="1"/>
        <v>0.00017482912288970638</v>
      </c>
      <c r="D59" s="1">
        <f t="shared" si="2"/>
        <v>0</v>
      </c>
      <c r="E59" s="1">
        <f t="shared" si="3"/>
        <v>0</v>
      </c>
      <c r="F59" s="1">
        <f t="shared" si="4"/>
        <v>0.00017482912288970638</v>
      </c>
      <c r="G59" s="1">
        <f t="shared" si="5"/>
        <v>0</v>
      </c>
    </row>
    <row r="60" spans="2:7" ht="15">
      <c r="B60" s="1">
        <f t="shared" si="0"/>
        <v>287.50000000000034</v>
      </c>
      <c r="C60" s="1">
        <f t="shared" si="1"/>
        <v>0.00019368982432368937</v>
      </c>
      <c r="D60" s="1">
        <f t="shared" si="2"/>
        <v>0</v>
      </c>
      <c r="E60" s="1">
        <f t="shared" si="3"/>
        <v>0</v>
      </c>
      <c r="F60" s="1">
        <f t="shared" si="4"/>
        <v>0.00019368982432368937</v>
      </c>
      <c r="G60" s="1">
        <f t="shared" si="5"/>
        <v>0</v>
      </c>
    </row>
    <row r="61" spans="2:7" ht="15">
      <c r="B61" s="1">
        <f t="shared" si="0"/>
        <v>287.60000000000036</v>
      </c>
      <c r="C61" s="1">
        <f t="shared" si="1"/>
        <v>0.00021441013272361866</v>
      </c>
      <c r="D61" s="1">
        <f t="shared" si="2"/>
        <v>0</v>
      </c>
      <c r="E61" s="1">
        <f t="shared" si="3"/>
        <v>0</v>
      </c>
      <c r="F61" s="1">
        <f t="shared" si="4"/>
        <v>0.00021441013272361866</v>
      </c>
      <c r="G61" s="1">
        <f t="shared" si="5"/>
        <v>0</v>
      </c>
    </row>
    <row r="62" spans="2:7" ht="15">
      <c r="B62" s="1">
        <f t="shared" si="0"/>
        <v>287.7000000000004</v>
      </c>
      <c r="C62" s="1">
        <f t="shared" si="1"/>
        <v>0.000237153358808809</v>
      </c>
      <c r="D62" s="1">
        <f t="shared" si="2"/>
        <v>0</v>
      </c>
      <c r="E62" s="1">
        <f t="shared" si="3"/>
        <v>0</v>
      </c>
      <c r="F62" s="1">
        <f t="shared" si="4"/>
        <v>0.000237153358808809</v>
      </c>
      <c r="G62" s="1">
        <f t="shared" si="5"/>
        <v>0</v>
      </c>
    </row>
    <row r="63" spans="2:7" ht="15">
      <c r="B63" s="1">
        <f t="shared" si="0"/>
        <v>287.8000000000004</v>
      </c>
      <c r="C63" s="1">
        <f t="shared" si="1"/>
        <v>0.0002620949952794599</v>
      </c>
      <c r="D63" s="1">
        <f t="shared" si="2"/>
        <v>0</v>
      </c>
      <c r="E63" s="1">
        <f t="shared" si="3"/>
        <v>0</v>
      </c>
      <c r="F63" s="1">
        <f t="shared" si="4"/>
        <v>0.0002620949952794599</v>
      </c>
      <c r="G63" s="1">
        <f t="shared" si="5"/>
        <v>0</v>
      </c>
    </row>
    <row r="64" spans="2:7" ht="15">
      <c r="B64" s="1">
        <f t="shared" si="0"/>
        <v>287.90000000000043</v>
      </c>
      <c r="C64" s="1">
        <f t="shared" si="1"/>
        <v>0.0002894234060905337</v>
      </c>
      <c r="D64" s="1">
        <f t="shared" si="2"/>
        <v>0</v>
      </c>
      <c r="E64" s="1">
        <f t="shared" si="3"/>
        <v>0</v>
      </c>
      <c r="F64" s="1">
        <f t="shared" si="4"/>
        <v>0.0002894234060905337</v>
      </c>
      <c r="G64" s="1">
        <f t="shared" si="5"/>
        <v>0</v>
      </c>
    </row>
    <row r="65" spans="2:7" ht="15">
      <c r="B65" s="1">
        <f t="shared" si="0"/>
        <v>288.00000000000045</v>
      </c>
      <c r="C65" s="1">
        <f t="shared" si="1"/>
        <v>0.0003193405332806689</v>
      </c>
      <c r="D65" s="1">
        <f t="shared" si="2"/>
        <v>0</v>
      </c>
      <c r="E65" s="1">
        <f t="shared" si="3"/>
        <v>0</v>
      </c>
      <c r="F65" s="1">
        <f t="shared" si="4"/>
        <v>0.0003193405332806689</v>
      </c>
      <c r="G65" s="1">
        <f t="shared" si="5"/>
        <v>0</v>
      </c>
    </row>
    <row r="66" spans="2:7" ht="15">
      <c r="B66" s="1">
        <f t="shared" si="0"/>
        <v>288.1000000000005</v>
      </c>
      <c r="C66" s="1">
        <f t="shared" si="1"/>
        <v>0.0003520626195638828</v>
      </c>
      <c r="D66" s="1">
        <f t="shared" si="2"/>
        <v>0</v>
      </c>
      <c r="E66" s="1">
        <f t="shared" si="3"/>
        <v>0</v>
      </c>
      <c r="F66" s="1">
        <f t="shared" si="4"/>
        <v>0.0003520626195638828</v>
      </c>
      <c r="G66" s="1">
        <f t="shared" si="5"/>
        <v>0</v>
      </c>
    </row>
    <row r="67" spans="2:7" ht="15">
      <c r="B67" s="1">
        <f t="shared" si="0"/>
        <v>288.2000000000005</v>
      </c>
      <c r="C67" s="1">
        <f t="shared" si="1"/>
        <v>0.000387820944609591</v>
      </c>
      <c r="D67" s="1">
        <f t="shared" si="2"/>
        <v>0</v>
      </c>
      <c r="E67" s="1">
        <f t="shared" si="3"/>
        <v>0</v>
      </c>
      <c r="F67" s="1">
        <f t="shared" si="4"/>
        <v>0.000387820944609591</v>
      </c>
      <c r="G67" s="1">
        <f t="shared" si="5"/>
        <v>0</v>
      </c>
    </row>
    <row r="68" spans="2:7" ht="15">
      <c r="B68" s="1">
        <f t="shared" si="0"/>
        <v>288.3000000000005</v>
      </c>
      <c r="C68" s="1">
        <f t="shared" si="1"/>
        <v>0.00042686257263910293</v>
      </c>
      <c r="D68" s="1">
        <f t="shared" si="2"/>
        <v>0</v>
      </c>
      <c r="E68" s="1">
        <f t="shared" si="3"/>
        <v>0</v>
      </c>
      <c r="F68" s="1">
        <f t="shared" si="4"/>
        <v>0.00042686257263910293</v>
      </c>
      <c r="G68" s="1">
        <f t="shared" si="5"/>
        <v>0</v>
      </c>
    </row>
    <row r="69" spans="2:7" ht="15">
      <c r="B69" s="1">
        <f t="shared" si="0"/>
        <v>288.40000000000055</v>
      </c>
      <c r="C69" s="1">
        <f t="shared" si="1"/>
        <v>0.0004694511086549036</v>
      </c>
      <c r="D69" s="1">
        <f t="shared" si="2"/>
        <v>0</v>
      </c>
      <c r="E69" s="1">
        <f t="shared" si="3"/>
        <v>0</v>
      </c>
      <c r="F69" s="1">
        <f t="shared" si="4"/>
        <v>0.0004694511086549036</v>
      </c>
      <c r="G69" s="1">
        <f t="shared" si="5"/>
        <v>0</v>
      </c>
    </row>
    <row r="70" spans="2:7" ht="15">
      <c r="B70" s="1">
        <f t="shared" si="0"/>
        <v>288.50000000000057</v>
      </c>
      <c r="C70" s="1">
        <f t="shared" si="1"/>
        <v>0.0005158674602936062</v>
      </c>
      <c r="D70" s="1">
        <f t="shared" si="2"/>
        <v>0</v>
      </c>
      <c r="E70" s="1">
        <f t="shared" si="3"/>
        <v>0</v>
      </c>
      <c r="F70" s="1">
        <f t="shared" si="4"/>
        <v>0.0005158674602936062</v>
      </c>
      <c r="G70" s="1">
        <f t="shared" si="5"/>
        <v>0</v>
      </c>
    </row>
    <row r="71" spans="2:7" ht="15">
      <c r="B71" s="1">
        <f t="shared" si="0"/>
        <v>288.6000000000006</v>
      </c>
      <c r="C71" s="1">
        <f t="shared" si="1"/>
        <v>0.0005664106019556794</v>
      </c>
      <c r="D71" s="1">
        <f t="shared" si="2"/>
        <v>0</v>
      </c>
      <c r="E71" s="1">
        <f t="shared" si="3"/>
        <v>0</v>
      </c>
      <c r="F71" s="1">
        <f t="shared" si="4"/>
        <v>0.0005664106019556794</v>
      </c>
      <c r="G71" s="1">
        <f t="shared" si="5"/>
        <v>0</v>
      </c>
    </row>
    <row r="72" spans="2:7" ht="15">
      <c r="B72" s="1">
        <f t="shared" si="0"/>
        <v>288.7000000000006</v>
      </c>
      <c r="C72" s="1">
        <f t="shared" si="1"/>
        <v>0.000621398337516105</v>
      </c>
      <c r="D72" s="1">
        <f t="shared" si="2"/>
        <v>0</v>
      </c>
      <c r="E72" s="1">
        <f t="shared" si="3"/>
        <v>0</v>
      </c>
      <c r="F72" s="1">
        <f t="shared" si="4"/>
        <v>0.000621398337516105</v>
      </c>
      <c r="G72" s="1">
        <f t="shared" si="5"/>
        <v>0</v>
      </c>
    </row>
    <row r="73" spans="2:7" ht="15">
      <c r="B73" s="1">
        <f t="shared" si="0"/>
        <v>288.80000000000064</v>
      </c>
      <c r="C73" s="1">
        <f t="shared" si="1"/>
        <v>0.0006811680575617798</v>
      </c>
      <c r="D73" s="1">
        <f t="shared" si="2"/>
        <v>0</v>
      </c>
      <c r="E73" s="1">
        <f t="shared" si="3"/>
        <v>0</v>
      </c>
      <c r="F73" s="1">
        <f t="shared" si="4"/>
        <v>0.0006811680575617798</v>
      </c>
      <c r="G73" s="1">
        <f t="shared" si="5"/>
        <v>0</v>
      </c>
    </row>
    <row r="74" spans="2:7" ht="15">
      <c r="B74" s="1">
        <f t="shared" si="0"/>
        <v>288.90000000000066</v>
      </c>
      <c r="C74" s="1">
        <f t="shared" si="1"/>
        <v>0.0007460774867353343</v>
      </c>
      <c r="D74" s="1">
        <f t="shared" si="2"/>
        <v>0</v>
      </c>
      <c r="E74" s="1">
        <f t="shared" si="3"/>
        <v>0</v>
      </c>
      <c r="F74" s="1">
        <f t="shared" si="4"/>
        <v>0.0007460774867353343</v>
      </c>
      <c r="G74" s="1">
        <f t="shared" si="5"/>
        <v>0</v>
      </c>
    </row>
    <row r="75" spans="2:7" ht="15">
      <c r="B75" s="1">
        <f t="shared" si="0"/>
        <v>289.0000000000007</v>
      </c>
      <c r="C75" s="1">
        <f t="shared" si="1"/>
        <v>0.0008165054163933896</v>
      </c>
      <c r="D75" s="1">
        <f t="shared" si="2"/>
        <v>0</v>
      </c>
      <c r="E75" s="1">
        <f t="shared" si="3"/>
        <v>0</v>
      </c>
      <c r="F75" s="1">
        <f t="shared" si="4"/>
        <v>0.0008165054163933896</v>
      </c>
      <c r="G75" s="1">
        <f t="shared" si="5"/>
        <v>0</v>
      </c>
    </row>
    <row r="76" spans="2:7" ht="15">
      <c r="B76" s="1">
        <f t="shared" si="0"/>
        <v>289.1000000000007</v>
      </c>
      <c r="C76" s="1">
        <f t="shared" si="1"/>
        <v>0.0008928524174122243</v>
      </c>
      <c r="D76" s="1">
        <f t="shared" si="2"/>
        <v>0</v>
      </c>
      <c r="E76" s="1">
        <f t="shared" si="3"/>
        <v>0</v>
      </c>
      <c r="F76" s="1">
        <f t="shared" si="4"/>
        <v>0.0008928524174122243</v>
      </c>
      <c r="G76" s="1">
        <f t="shared" si="5"/>
        <v>0</v>
      </c>
    </row>
    <row r="77" spans="2:7" ht="15">
      <c r="B77" s="1">
        <f t="shared" si="0"/>
        <v>289.2000000000007</v>
      </c>
      <c r="C77" s="1">
        <f t="shared" si="1"/>
        <v>0.0009755415275980571</v>
      </c>
      <c r="D77" s="1">
        <f t="shared" si="2"/>
        <v>0</v>
      </c>
      <c r="E77" s="1">
        <f t="shared" si="3"/>
        <v>0</v>
      </c>
      <c r="F77" s="1">
        <f t="shared" si="4"/>
        <v>0.0009755415275980571</v>
      </c>
      <c r="G77" s="1">
        <f t="shared" si="5"/>
        <v>0</v>
      </c>
    </row>
    <row r="78" spans="2:7" ht="15">
      <c r="B78" s="1">
        <f t="shared" si="0"/>
        <v>289.30000000000075</v>
      </c>
      <c r="C78" s="1">
        <f t="shared" si="1"/>
        <v>0.0010650189077854603</v>
      </c>
      <c r="D78" s="1">
        <f t="shared" si="2"/>
        <v>0</v>
      </c>
      <c r="E78" s="1">
        <f t="shared" si="3"/>
        <v>0</v>
      </c>
      <c r="F78" s="1">
        <f t="shared" si="4"/>
        <v>0.0010650189077854603</v>
      </c>
      <c r="G78" s="1">
        <f t="shared" si="5"/>
        <v>0</v>
      </c>
    </row>
    <row r="79" spans="2:7" ht="15">
      <c r="B79" s="1">
        <f t="shared" si="0"/>
        <v>289.4000000000008</v>
      </c>
      <c r="C79" s="1">
        <f t="shared" si="1"/>
        <v>0.001161754460338831</v>
      </c>
      <c r="D79" s="1">
        <f t="shared" si="2"/>
        <v>0</v>
      </c>
      <c r="E79" s="1">
        <f t="shared" si="3"/>
        <v>0</v>
      </c>
      <c r="F79" s="1">
        <f t="shared" si="4"/>
        <v>0.001161754460338831</v>
      </c>
      <c r="G79" s="1">
        <f t="shared" si="5"/>
        <v>0</v>
      </c>
    </row>
    <row r="80" spans="2:7" ht="15">
      <c r="B80" s="1">
        <f t="shared" si="0"/>
        <v>289.5000000000008</v>
      </c>
      <c r="C80" s="1">
        <f t="shared" si="1"/>
        <v>0.0012662424034117228</v>
      </c>
      <c r="D80" s="1">
        <f t="shared" si="2"/>
        <v>0</v>
      </c>
      <c r="E80" s="1">
        <f t="shared" si="3"/>
        <v>0</v>
      </c>
      <c r="F80" s="1">
        <f t="shared" si="4"/>
        <v>0.0012662424034117228</v>
      </c>
      <c r="G80" s="1">
        <f t="shared" si="5"/>
        <v>0</v>
      </c>
    </row>
    <row r="81" spans="2:7" ht="15">
      <c r="B81" s="1">
        <f t="shared" si="0"/>
        <v>289.6000000000008</v>
      </c>
      <c r="C81" s="1">
        <f t="shared" si="1"/>
        <v>0.0013790017939706827</v>
      </c>
      <c r="D81" s="1">
        <f t="shared" si="2"/>
        <v>0</v>
      </c>
      <c r="E81" s="1">
        <f t="shared" si="3"/>
        <v>0</v>
      </c>
      <c r="F81" s="1">
        <f t="shared" si="4"/>
        <v>0.0013790017939706827</v>
      </c>
      <c r="G81" s="1">
        <f t="shared" si="5"/>
        <v>0</v>
      </c>
    </row>
    <row r="82" spans="2:7" ht="15">
      <c r="B82" s="1">
        <f t="shared" si="0"/>
        <v>289.70000000000084</v>
      </c>
      <c r="C82" s="1">
        <f t="shared" si="1"/>
        <v>0.0015005769922578844</v>
      </c>
      <c r="D82" s="1">
        <f t="shared" si="2"/>
        <v>0</v>
      </c>
      <c r="E82" s="1">
        <f t="shared" si="3"/>
        <v>0</v>
      </c>
      <c r="F82" s="1">
        <f t="shared" si="4"/>
        <v>0.0015005769922578844</v>
      </c>
      <c r="G82" s="1">
        <f t="shared" si="5"/>
        <v>0</v>
      </c>
    </row>
    <row r="83" spans="2:7" ht="15">
      <c r="B83" s="1">
        <f t="shared" si="0"/>
        <v>289.80000000000086</v>
      </c>
      <c r="C83" s="1">
        <f t="shared" si="1"/>
        <v>0.0016315380600541978</v>
      </c>
      <c r="D83" s="1">
        <f t="shared" si="2"/>
        <v>0</v>
      </c>
      <c r="E83" s="1">
        <f t="shared" si="3"/>
        <v>0</v>
      </c>
      <c r="F83" s="1">
        <f t="shared" si="4"/>
        <v>0.0016315380600541978</v>
      </c>
      <c r="G83" s="1">
        <f t="shared" si="5"/>
        <v>0</v>
      </c>
    </row>
    <row r="84" spans="2:7" ht="15">
      <c r="B84" s="1">
        <f t="shared" si="0"/>
        <v>289.9000000000009</v>
      </c>
      <c r="C84" s="1">
        <f t="shared" si="1"/>
        <v>0.0017724810848156454</v>
      </c>
      <c r="D84" s="1">
        <f t="shared" si="2"/>
        <v>0</v>
      </c>
      <c r="E84" s="1">
        <f t="shared" si="3"/>
        <v>0</v>
      </c>
      <c r="F84" s="1">
        <f t="shared" si="4"/>
        <v>0.0017724810848156454</v>
      </c>
      <c r="G84" s="1">
        <f t="shared" si="5"/>
        <v>0</v>
      </c>
    </row>
    <row r="85" spans="2:7" ht="15">
      <c r="B85" s="1">
        <f t="shared" si="0"/>
        <v>290.0000000000009</v>
      </c>
      <c r="C85" s="1">
        <f t="shared" si="1"/>
        <v>0.0019240284214957835</v>
      </c>
      <c r="D85" s="1">
        <f t="shared" si="2"/>
        <v>0</v>
      </c>
      <c r="E85" s="1">
        <f t="shared" si="3"/>
        <v>0</v>
      </c>
      <c r="F85" s="1">
        <f t="shared" si="4"/>
        <v>0.0019240284214957835</v>
      </c>
      <c r="G85" s="1">
        <f t="shared" si="5"/>
        <v>0</v>
      </c>
    </row>
    <row r="86" spans="2:7" ht="15">
      <c r="B86" s="1">
        <f t="shared" si="0"/>
        <v>290.10000000000093</v>
      </c>
      <c r="C86" s="1">
        <f t="shared" si="1"/>
        <v>0.002086828843638926</v>
      </c>
      <c r="D86" s="1">
        <f t="shared" si="2"/>
        <v>0</v>
      </c>
      <c r="E86" s="1">
        <f t="shared" si="3"/>
        <v>0</v>
      </c>
      <c r="F86" s="1">
        <f t="shared" si="4"/>
        <v>0.002086828843638926</v>
      </c>
      <c r="G86" s="1">
        <f t="shared" si="5"/>
        <v>0</v>
      </c>
    </row>
    <row r="87" spans="2:7" ht="15">
      <c r="B87" s="1">
        <f t="shared" si="0"/>
        <v>290.20000000000095</v>
      </c>
      <c r="C87" s="1">
        <f t="shared" si="1"/>
        <v>0.002261557595138861</v>
      </c>
      <c r="D87" s="1">
        <f t="shared" si="2"/>
        <v>0</v>
      </c>
      <c r="E87" s="1">
        <f t="shared" si="3"/>
        <v>0</v>
      </c>
      <c r="F87" s="1">
        <f t="shared" si="4"/>
        <v>0.002261557595138861</v>
      </c>
      <c r="G87" s="1">
        <f t="shared" si="5"/>
        <v>0</v>
      </c>
    </row>
    <row r="88" spans="2:7" ht="15">
      <c r="B88" s="1">
        <f t="shared" si="0"/>
        <v>290.300000000001</v>
      </c>
      <c r="C88" s="1">
        <f t="shared" si="1"/>
        <v>0.0024489163339096007</v>
      </c>
      <c r="D88" s="1">
        <f t="shared" si="2"/>
        <v>0</v>
      </c>
      <c r="E88" s="1">
        <f t="shared" si="3"/>
        <v>0</v>
      </c>
      <c r="F88" s="1">
        <f t="shared" si="4"/>
        <v>0.0024489163339096007</v>
      </c>
      <c r="G88" s="1">
        <f t="shared" si="5"/>
        <v>0</v>
      </c>
    </row>
    <row r="89" spans="2:7" ht="15">
      <c r="B89" s="1">
        <f t="shared" si="0"/>
        <v>290.400000000001</v>
      </c>
      <c r="C89" s="1">
        <f t="shared" si="1"/>
        <v>0.0026496329586134376</v>
      </c>
      <c r="D89" s="1">
        <f t="shared" si="2"/>
        <v>0</v>
      </c>
      <c r="E89" s="1">
        <f t="shared" si="3"/>
        <v>0</v>
      </c>
      <c r="F89" s="1">
        <f t="shared" si="4"/>
        <v>0.0026496329586134376</v>
      </c>
      <c r="G89" s="1">
        <f t="shared" si="5"/>
        <v>0</v>
      </c>
    </row>
    <row r="90" spans="2:7" ht="15">
      <c r="B90" s="1">
        <f t="shared" si="0"/>
        <v>290.500000000001</v>
      </c>
      <c r="C90" s="1">
        <f t="shared" si="1"/>
        <v>0.0028644613095418336</v>
      </c>
      <c r="D90" s="1">
        <f t="shared" si="2"/>
        <v>0</v>
      </c>
      <c r="E90" s="1">
        <f t="shared" si="3"/>
        <v>0</v>
      </c>
      <c r="F90" s="1">
        <f t="shared" si="4"/>
        <v>0.0028644613095418336</v>
      </c>
      <c r="G90" s="1">
        <f t="shared" si="5"/>
        <v>0</v>
      </c>
    </row>
    <row r="91" spans="2:7" ht="15">
      <c r="B91" s="1">
        <f t="shared" si="0"/>
        <v>290.60000000000105</v>
      </c>
      <c r="C91" s="1">
        <f t="shared" si="1"/>
        <v>0.0030941807347513377</v>
      </c>
      <c r="D91" s="1">
        <f t="shared" si="2"/>
        <v>0</v>
      </c>
      <c r="E91" s="1">
        <f t="shared" si="3"/>
        <v>0</v>
      </c>
      <c r="F91" s="1">
        <f t="shared" si="4"/>
        <v>0.0030941807347513377</v>
      </c>
      <c r="G91" s="1">
        <f t="shared" si="5"/>
        <v>0</v>
      </c>
    </row>
    <row r="92" spans="2:7" ht="15">
      <c r="B92" s="1">
        <f t="shared" si="0"/>
        <v>290.70000000000107</v>
      </c>
      <c r="C92" s="1">
        <f t="shared" si="1"/>
        <v>0.0033395955126243925</v>
      </c>
      <c r="D92" s="1">
        <f t="shared" si="2"/>
        <v>0</v>
      </c>
      <c r="E92" s="1">
        <f t="shared" si="3"/>
        <v>0</v>
      </c>
      <c r="F92" s="1">
        <f t="shared" si="4"/>
        <v>0.0033395955126243925</v>
      </c>
      <c r="G92" s="1">
        <f t="shared" si="5"/>
        <v>0</v>
      </c>
    </row>
    <row r="93" spans="2:7" ht="15">
      <c r="B93" s="1">
        <f t="shared" si="0"/>
        <v>290.8000000000011</v>
      </c>
      <c r="C93" s="1">
        <f t="shared" si="1"/>
        <v>0.0036015341221578333</v>
      </c>
      <c r="D93" s="1">
        <f t="shared" si="2"/>
        <v>0</v>
      </c>
      <c r="E93" s="1">
        <f t="shared" si="3"/>
        <v>0</v>
      </c>
      <c r="F93" s="1">
        <f t="shared" si="4"/>
        <v>0.0036015341221578333</v>
      </c>
      <c r="G93" s="1">
        <f t="shared" si="5"/>
        <v>0</v>
      </c>
    </row>
    <row r="94" spans="2:7" ht="15">
      <c r="B94" s="1">
        <f t="shared" si="0"/>
        <v>290.9000000000011</v>
      </c>
      <c r="C94" s="1">
        <f t="shared" si="1"/>
        <v>0.003880848352484816</v>
      </c>
      <c r="D94" s="1">
        <f t="shared" si="2"/>
        <v>0</v>
      </c>
      <c r="E94" s="1">
        <f t="shared" si="3"/>
        <v>0</v>
      </c>
      <c r="F94" s="1">
        <f t="shared" si="4"/>
        <v>0.003880848352484816</v>
      </c>
      <c r="G94" s="1">
        <f t="shared" si="5"/>
        <v>0</v>
      </c>
    </row>
    <row r="95" spans="2:7" ht="15">
      <c r="B95" s="1">
        <f t="shared" si="0"/>
        <v>291.00000000000114</v>
      </c>
      <c r="C95" s="1">
        <f t="shared" si="1"/>
        <v>0.004178412243412637</v>
      </c>
      <c r="D95" s="1">
        <f t="shared" si="2"/>
        <v>0</v>
      </c>
      <c r="E95" s="1">
        <f t="shared" si="3"/>
        <v>0</v>
      </c>
      <c r="F95" s="1">
        <f t="shared" si="4"/>
        <v>0.004178412243412637</v>
      </c>
      <c r="G95" s="1">
        <f t="shared" si="5"/>
        <v>0</v>
      </c>
    </row>
    <row r="96" spans="2:7" ht="15">
      <c r="B96" s="1">
        <f t="shared" si="0"/>
        <v>291.10000000000116</v>
      </c>
      <c r="C96" s="1">
        <f t="shared" si="1"/>
        <v>0.004495120849113168</v>
      </c>
      <c r="D96" s="1">
        <f t="shared" si="2"/>
        <v>0</v>
      </c>
      <c r="E96" s="1">
        <f t="shared" si="3"/>
        <v>0</v>
      </c>
      <c r="F96" s="1">
        <f t="shared" si="4"/>
        <v>0.004495120849113168</v>
      </c>
      <c r="G96" s="1">
        <f t="shared" si="5"/>
        <v>0</v>
      </c>
    </row>
    <row r="97" spans="2:7" ht="15">
      <c r="B97" s="1">
        <f t="shared" si="0"/>
        <v>291.2000000000012</v>
      </c>
      <c r="C97" s="1">
        <f t="shared" si="1"/>
        <v>0.004831888817538121</v>
      </c>
      <c r="D97" s="1">
        <f t="shared" si="2"/>
        <v>0</v>
      </c>
      <c r="E97" s="1">
        <f t="shared" si="3"/>
        <v>0</v>
      </c>
      <c r="F97" s="1">
        <f t="shared" si="4"/>
        <v>0.004831888817538121</v>
      </c>
      <c r="G97" s="1">
        <f t="shared" si="5"/>
        <v>0</v>
      </c>
    </row>
    <row r="98" spans="2:7" ht="15">
      <c r="B98" s="1">
        <f t="shared" si="0"/>
        <v>291.3000000000012</v>
      </c>
      <c r="C98" s="1">
        <f t="shared" si="1"/>
        <v>0.005189648778650747</v>
      </c>
      <c r="D98" s="1">
        <f t="shared" si="2"/>
        <v>0</v>
      </c>
      <c r="E98" s="1">
        <f t="shared" si="3"/>
        <v>0</v>
      </c>
      <c r="F98" s="1">
        <f t="shared" si="4"/>
        <v>0.005189648778650747</v>
      </c>
      <c r="G98" s="1">
        <f t="shared" si="5"/>
        <v>0</v>
      </c>
    </row>
    <row r="99" spans="2:7" ht="15">
      <c r="B99" s="1">
        <f t="shared" si="0"/>
        <v>291.4000000000012</v>
      </c>
      <c r="C99" s="1">
        <f t="shared" si="1"/>
        <v>0.005569349535171652</v>
      </c>
      <c r="D99" s="1">
        <f t="shared" si="2"/>
        <v>0</v>
      </c>
      <c r="E99" s="1">
        <f t="shared" si="3"/>
        <v>0</v>
      </c>
      <c r="F99" s="1">
        <f t="shared" si="4"/>
        <v>0.005569349535171652</v>
      </c>
      <c r="G99" s="1">
        <f t="shared" si="5"/>
        <v>0</v>
      </c>
    </row>
    <row r="100" spans="2:7" ht="15">
      <c r="B100" s="1">
        <f t="shared" si="0"/>
        <v>291.50000000000125</v>
      </c>
      <c r="C100" s="1">
        <f t="shared" si="1"/>
        <v>0.005971954050230946</v>
      </c>
      <c r="D100" s="1">
        <f t="shared" si="2"/>
        <v>0</v>
      </c>
      <c r="E100" s="1">
        <f t="shared" si="3"/>
        <v>0</v>
      </c>
      <c r="F100" s="1">
        <f t="shared" si="4"/>
        <v>0.005971954050230946</v>
      </c>
      <c r="G100" s="1">
        <f t="shared" si="5"/>
        <v>0</v>
      </c>
    </row>
    <row r="101" spans="2:7" ht="15">
      <c r="B101" s="1">
        <f t="shared" si="0"/>
        <v>291.6000000000013</v>
      </c>
      <c r="C101" s="1">
        <f t="shared" si="1"/>
        <v>0.006398437227103555</v>
      </c>
      <c r="D101" s="1">
        <f t="shared" si="2"/>
        <v>0</v>
      </c>
      <c r="E101" s="1">
        <f t="shared" si="3"/>
        <v>0</v>
      </c>
      <c r="F101" s="1">
        <f t="shared" si="4"/>
        <v>0.006398437227103555</v>
      </c>
      <c r="G101" s="1">
        <f t="shared" si="5"/>
        <v>0</v>
      </c>
    </row>
    <row r="102" spans="2:7" ht="15">
      <c r="B102" s="1">
        <f t="shared" si="0"/>
        <v>291.7000000000013</v>
      </c>
      <c r="C102" s="1">
        <f t="shared" si="1"/>
        <v>0.006849783477079625</v>
      </c>
      <c r="D102" s="1">
        <f t="shared" si="2"/>
        <v>0</v>
      </c>
      <c r="E102" s="1">
        <f t="shared" si="3"/>
        <v>0</v>
      </c>
      <c r="F102" s="1">
        <f t="shared" si="4"/>
        <v>0.006849783477079625</v>
      </c>
      <c r="G102" s="1">
        <f t="shared" si="5"/>
        <v>0</v>
      </c>
    </row>
    <row r="103" spans="2:7" ht="15">
      <c r="B103" s="1">
        <f t="shared" si="0"/>
        <v>291.8000000000013</v>
      </c>
      <c r="C103" s="1">
        <f t="shared" si="1"/>
        <v>0.007326984072487884</v>
      </c>
      <c r="D103" s="1">
        <f t="shared" si="2"/>
        <v>0</v>
      </c>
      <c r="E103" s="1">
        <f t="shared" si="3"/>
        <v>0</v>
      </c>
      <c r="F103" s="1">
        <f t="shared" si="4"/>
        <v>0.007326984072487884</v>
      </c>
      <c r="G103" s="1">
        <f t="shared" si="5"/>
        <v>0</v>
      </c>
    </row>
    <row r="104" spans="2:7" ht="15">
      <c r="B104" s="1">
        <f t="shared" si="0"/>
        <v>291.90000000000134</v>
      </c>
      <c r="C104" s="1">
        <f t="shared" si="1"/>
        <v>0.007831034282945668</v>
      </c>
      <c r="D104" s="1">
        <f t="shared" si="2"/>
        <v>0</v>
      </c>
      <c r="E104" s="1">
        <f t="shared" si="3"/>
        <v>0</v>
      </c>
      <c r="F104" s="1">
        <f t="shared" si="4"/>
        <v>0.007831034282945668</v>
      </c>
      <c r="G104" s="1">
        <f t="shared" si="5"/>
        <v>0</v>
      </c>
    </row>
    <row r="105" spans="2:7" ht="15">
      <c r="B105" s="1">
        <f t="shared" si="0"/>
        <v>292.00000000000136</v>
      </c>
      <c r="C105" s="1">
        <f t="shared" si="1"/>
        <v>0.008362930294053383</v>
      </c>
      <c r="D105" s="1">
        <f t="shared" si="2"/>
        <v>0</v>
      </c>
      <c r="E105" s="1">
        <f t="shared" si="3"/>
        <v>0</v>
      </c>
      <c r="F105" s="1">
        <f t="shared" si="4"/>
        <v>0.008362930294053383</v>
      </c>
      <c r="G105" s="1">
        <f t="shared" si="5"/>
        <v>0</v>
      </c>
    </row>
    <row r="106" spans="2:7" ht="15">
      <c r="B106" s="1">
        <f t="shared" si="0"/>
        <v>292.1000000000014</v>
      </c>
      <c r="C106" s="1">
        <f t="shared" si="1"/>
        <v>0.008923665908981424</v>
      </c>
      <c r="D106" s="1">
        <f t="shared" si="2"/>
        <v>0</v>
      </c>
      <c r="E106" s="1">
        <f t="shared" si="3"/>
        <v>0</v>
      </c>
      <c r="F106" s="1">
        <f t="shared" si="4"/>
        <v>0.008923665908981424</v>
      </c>
      <c r="G106" s="1">
        <f t="shared" si="5"/>
        <v>0</v>
      </c>
    </row>
    <row r="107" spans="2:7" ht="15">
      <c r="B107" s="1">
        <f t="shared" si="0"/>
        <v>292.2000000000014</v>
      </c>
      <c r="C107" s="1">
        <f t="shared" si="1"/>
        <v>0.009514229034710216</v>
      </c>
      <c r="D107" s="1">
        <f t="shared" si="2"/>
        <v>0</v>
      </c>
      <c r="E107" s="1">
        <f t="shared" si="3"/>
        <v>0</v>
      </c>
      <c r="F107" s="1">
        <f t="shared" si="4"/>
        <v>0.009514229034710216</v>
      </c>
      <c r="G107" s="1">
        <f t="shared" si="5"/>
        <v>0</v>
      </c>
    </row>
    <row r="108" spans="2:7" ht="15">
      <c r="B108" s="1">
        <f t="shared" si="0"/>
        <v>292.30000000000143</v>
      </c>
      <c r="C108" s="1">
        <f t="shared" si="1"/>
        <v>0.010135597956075252</v>
      </c>
      <c r="D108" s="1">
        <f t="shared" si="2"/>
        <v>0</v>
      </c>
      <c r="E108" s="1">
        <f t="shared" si="3"/>
        <v>0</v>
      </c>
      <c r="F108" s="1">
        <f t="shared" si="4"/>
        <v>0.010135597956075252</v>
      </c>
      <c r="G108" s="1">
        <f t="shared" si="5"/>
        <v>0</v>
      </c>
    </row>
    <row r="109" spans="2:7" ht="15">
      <c r="B109" s="1">
        <f t="shared" si="0"/>
        <v>292.40000000000146</v>
      </c>
      <c r="C109" s="1">
        <f t="shared" si="1"/>
        <v>0.01078873740223326</v>
      </c>
      <c r="D109" s="1">
        <f t="shared" si="2"/>
        <v>0</v>
      </c>
      <c r="E109" s="1">
        <f t="shared" si="3"/>
        <v>0</v>
      </c>
      <c r="F109" s="1">
        <f t="shared" si="4"/>
        <v>0.01078873740223326</v>
      </c>
      <c r="G109" s="1">
        <f t="shared" si="5"/>
        <v>0</v>
      </c>
    </row>
    <row r="110" spans="2:7" ht="15">
      <c r="B110" s="1">
        <f aca="true" t="shared" si="6" ref="B110:B173">B109+$C$42</f>
        <v>292.5000000000015</v>
      </c>
      <c r="C110" s="1">
        <f aca="true" t="shared" si="7" ref="C110:C173">NORMDIST(B110,$C$39,$C$40,0)</f>
        <v>0.011474594411696985</v>
      </c>
      <c r="D110" s="1">
        <f aca="true" t="shared" si="8" ref="D110:D173">IF(AND(ROUND(B110,1)&gt;$C$10,ROUND(B110,1)&lt;=$C$9),C110,0)</f>
        <v>0</v>
      </c>
      <c r="E110" s="1">
        <f aca="true" t="shared" si="9" ref="E110:E173">IF(AND(ROUND(B110,1)&gt;=$F$10,ROUND(B110,1)&lt;=$F$9),C110,0)</f>
        <v>0</v>
      </c>
      <c r="F110" s="1">
        <f aca="true" t="shared" si="10" ref="F110:F173">IF(ROUND(B110,1)&lt;=$C$23,C110,0)</f>
        <v>0.011474594411696985</v>
      </c>
      <c r="G110" s="1">
        <f aca="true" t="shared" si="11" ref="G110:G173">IF(ROUND(B110,1)&gt;=$F$23,C110,0)</f>
        <v>0</v>
      </c>
    </row>
    <row r="111" spans="2:7" ht="15">
      <c r="B111" s="1">
        <f t="shared" si="6"/>
        <v>292.6000000000015</v>
      </c>
      <c r="C111" s="1">
        <f t="shared" si="7"/>
        <v>0.012194094003677278</v>
      </c>
      <c r="D111" s="1">
        <f t="shared" si="8"/>
        <v>0</v>
      </c>
      <c r="E111" s="1">
        <f t="shared" si="9"/>
        <v>0</v>
      </c>
      <c r="F111" s="1">
        <f t="shared" si="10"/>
        <v>0.012194094003677278</v>
      </c>
      <c r="G111" s="1">
        <f t="shared" si="11"/>
        <v>0</v>
      </c>
    </row>
    <row r="112" spans="2:7" ht="15">
      <c r="B112" s="1">
        <f t="shared" si="6"/>
        <v>292.7000000000015</v>
      </c>
      <c r="C112" s="1">
        <f t="shared" si="7"/>
        <v>0.012948134665114177</v>
      </c>
      <c r="D112" s="1">
        <f t="shared" si="8"/>
        <v>0</v>
      </c>
      <c r="E112" s="1">
        <f t="shared" si="9"/>
        <v>0</v>
      </c>
      <c r="F112" s="1">
        <f t="shared" si="10"/>
        <v>0.012948134665114177</v>
      </c>
      <c r="G112" s="1">
        <f t="shared" si="11"/>
        <v>0</v>
      </c>
    </row>
    <row r="113" spans="2:7" ht="15">
      <c r="B113" s="1">
        <f t="shared" si="6"/>
        <v>292.80000000000155</v>
      </c>
      <c r="C113" s="1">
        <f t="shared" si="7"/>
        <v>0.01373758366446418</v>
      </c>
      <c r="D113" s="1">
        <f t="shared" si="8"/>
        <v>0</v>
      </c>
      <c r="E113" s="1">
        <f t="shared" si="9"/>
        <v>0</v>
      </c>
      <c r="F113" s="1">
        <f t="shared" si="10"/>
        <v>0.01373758366446418</v>
      </c>
      <c r="G113" s="1">
        <f t="shared" si="11"/>
        <v>0</v>
      </c>
    </row>
    <row r="114" spans="2:7" ht="15">
      <c r="B114" s="1">
        <f t="shared" si="6"/>
        <v>292.90000000000157</v>
      </c>
      <c r="C114" s="1">
        <f t="shared" si="7"/>
        <v>0.014563272205029308</v>
      </c>
      <c r="D114" s="1">
        <f t="shared" si="8"/>
        <v>0</v>
      </c>
      <c r="E114" s="1">
        <f t="shared" si="9"/>
        <v>0</v>
      </c>
      <c r="F114" s="1">
        <f t="shared" si="10"/>
        <v>0.014563272205029308</v>
      </c>
      <c r="G114" s="1">
        <f t="shared" si="11"/>
        <v>0</v>
      </c>
    </row>
    <row r="115" spans="2:7" ht="15">
      <c r="B115" s="1">
        <f t="shared" si="6"/>
        <v>293.0000000000016</v>
      </c>
      <c r="C115" s="1">
        <f t="shared" si="7"/>
        <v>0.015425990432353471</v>
      </c>
      <c r="D115" s="1">
        <f t="shared" si="8"/>
        <v>0</v>
      </c>
      <c r="E115" s="1">
        <f t="shared" si="9"/>
        <v>0</v>
      </c>
      <c r="F115" s="1">
        <f t="shared" si="10"/>
        <v>0.015425990432353471</v>
      </c>
      <c r="G115" s="1">
        <f t="shared" si="11"/>
        <v>0</v>
      </c>
    </row>
    <row r="116" spans="2:7" ht="15">
      <c r="B116" s="1">
        <f t="shared" si="6"/>
        <v>293.1000000000016</v>
      </c>
      <c r="C116" s="1">
        <f t="shared" si="7"/>
        <v>0.016326482311961335</v>
      </c>
      <c r="D116" s="1">
        <f t="shared" si="8"/>
        <v>0</v>
      </c>
      <c r="E116" s="1">
        <f t="shared" si="9"/>
        <v>0</v>
      </c>
      <c r="F116" s="1">
        <f t="shared" si="10"/>
        <v>0.016326482311961335</v>
      </c>
      <c r="G116" s="1">
        <f t="shared" si="11"/>
        <v>0</v>
      </c>
    </row>
    <row r="117" spans="2:7" ht="15">
      <c r="B117" s="1">
        <f t="shared" si="6"/>
        <v>293.20000000000164</v>
      </c>
      <c r="C117" s="1">
        <f t="shared" si="7"/>
        <v>0.01726544039546224</v>
      </c>
      <c r="D117" s="1">
        <f t="shared" si="8"/>
        <v>0</v>
      </c>
      <c r="E117" s="1">
        <f t="shared" si="9"/>
        <v>0</v>
      </c>
      <c r="F117" s="1">
        <f t="shared" si="10"/>
        <v>0.01726544039546224</v>
      </c>
      <c r="G117" s="1">
        <f t="shared" si="11"/>
        <v>0</v>
      </c>
    </row>
    <row r="118" spans="2:7" ht="15">
      <c r="B118" s="1">
        <f t="shared" si="6"/>
        <v>293.30000000000166</v>
      </c>
      <c r="C118" s="1">
        <f t="shared" si="7"/>
        <v>0.01824350049477248</v>
      </c>
      <c r="D118" s="1">
        <f t="shared" si="8"/>
        <v>0</v>
      </c>
      <c r="E118" s="1">
        <f t="shared" si="9"/>
        <v>0</v>
      </c>
      <c r="F118" s="1">
        <f t="shared" si="10"/>
        <v>0.01824350049477248</v>
      </c>
      <c r="G118" s="1">
        <f t="shared" si="11"/>
        <v>0</v>
      </c>
    </row>
    <row r="119" spans="2:7" ht="15">
      <c r="B119" s="1">
        <f t="shared" si="6"/>
        <v>293.4000000000017</v>
      </c>
      <c r="C119" s="1">
        <f t="shared" si="7"/>
        <v>0.01926123628591028</v>
      </c>
      <c r="D119" s="1">
        <f t="shared" si="8"/>
        <v>0</v>
      </c>
      <c r="E119" s="1">
        <f t="shared" si="9"/>
        <v>0</v>
      </c>
      <c r="F119" s="1">
        <f t="shared" si="10"/>
        <v>0.01926123628591028</v>
      </c>
      <c r="G119" s="1">
        <f t="shared" si="11"/>
        <v>0</v>
      </c>
    </row>
    <row r="120" spans="2:7" ht="15">
      <c r="B120" s="1">
        <f t="shared" si="6"/>
        <v>293.5000000000017</v>
      </c>
      <c r="C120" s="1">
        <f t="shared" si="7"/>
        <v>0.020319153865473658</v>
      </c>
      <c r="D120" s="1">
        <f t="shared" si="8"/>
        <v>0</v>
      </c>
      <c r="E120" s="1">
        <f t="shared" si="9"/>
        <v>0</v>
      </c>
      <c r="F120" s="1">
        <f t="shared" si="10"/>
        <v>0.020319153865473658</v>
      </c>
      <c r="G120" s="1">
        <f t="shared" si="11"/>
        <v>0</v>
      </c>
    </row>
    <row r="121" spans="2:7" ht="15">
      <c r="B121" s="1">
        <f t="shared" si="6"/>
        <v>293.6000000000017</v>
      </c>
      <c r="C121" s="1">
        <f t="shared" si="7"/>
        <v>0.021417686284507926</v>
      </c>
      <c r="D121" s="1">
        <f t="shared" si="8"/>
        <v>0</v>
      </c>
      <c r="E121" s="1">
        <f t="shared" si="9"/>
        <v>0</v>
      </c>
      <c r="F121" s="1">
        <f t="shared" si="10"/>
        <v>0.021417686284507926</v>
      </c>
      <c r="G121" s="1">
        <f t="shared" si="11"/>
        <v>0</v>
      </c>
    </row>
    <row r="122" spans="2:7" ht="15">
      <c r="B122" s="1">
        <f t="shared" si="6"/>
        <v>293.70000000000175</v>
      </c>
      <c r="C122" s="1">
        <f t="shared" si="7"/>
        <v>0.022557188085990065</v>
      </c>
      <c r="D122" s="1">
        <f t="shared" si="8"/>
        <v>0</v>
      </c>
      <c r="E122" s="1">
        <f t="shared" si="9"/>
        <v>0</v>
      </c>
      <c r="F122" s="1">
        <f t="shared" si="10"/>
        <v>0.022557188085990065</v>
      </c>
      <c r="G122" s="1">
        <f t="shared" si="11"/>
        <v>0</v>
      </c>
    </row>
    <row r="123" spans="2:7" ht="15">
      <c r="B123" s="1">
        <f t="shared" si="6"/>
        <v>293.8000000000018</v>
      </c>
      <c r="C123" s="1">
        <f t="shared" si="7"/>
        <v>0.023737929873587554</v>
      </c>
      <c r="D123" s="1">
        <f t="shared" si="8"/>
        <v>0</v>
      </c>
      <c r="E123" s="1">
        <f t="shared" si="9"/>
        <v>0</v>
      </c>
      <c r="F123" s="1">
        <f t="shared" si="10"/>
        <v>0.023737929873587554</v>
      </c>
      <c r="G123" s="1">
        <f t="shared" si="11"/>
        <v>0</v>
      </c>
    </row>
    <row r="124" spans="2:7" ht="15">
      <c r="B124" s="1">
        <f t="shared" si="6"/>
        <v>293.9000000000018</v>
      </c>
      <c r="C124" s="1">
        <f t="shared" si="7"/>
        <v>0.02496009294067198</v>
      </c>
      <c r="D124" s="1">
        <f t="shared" si="8"/>
        <v>0</v>
      </c>
      <c r="E124" s="1">
        <f t="shared" si="9"/>
        <v>0</v>
      </c>
      <c r="F124" s="1">
        <f t="shared" si="10"/>
        <v>0.02496009294067198</v>
      </c>
      <c r="G124" s="1">
        <f t="shared" si="11"/>
        <v>0</v>
      </c>
    </row>
    <row r="125" spans="2:7" ht="15">
      <c r="B125" s="1">
        <f t="shared" si="6"/>
        <v>294.0000000000018</v>
      </c>
      <c r="C125" s="1">
        <f t="shared" si="7"/>
        <v>0.026223763989768514</v>
      </c>
      <c r="D125" s="1">
        <f t="shared" si="8"/>
        <v>0</v>
      </c>
      <c r="E125" s="1">
        <f t="shared" si="9"/>
        <v>0</v>
      </c>
      <c r="F125" s="1">
        <f t="shared" si="10"/>
        <v>0.026223763989768514</v>
      </c>
      <c r="G125" s="1">
        <f t="shared" si="11"/>
        <v>0</v>
      </c>
    </row>
    <row r="126" spans="2:7" ht="15">
      <c r="B126" s="1">
        <f t="shared" si="6"/>
        <v>294.10000000000184</v>
      </c>
      <c r="C126" s="1">
        <f t="shared" si="7"/>
        <v>0.027528929973684193</v>
      </c>
      <c r="D126" s="1">
        <f t="shared" si="8"/>
        <v>0</v>
      </c>
      <c r="E126" s="1">
        <f t="shared" si="9"/>
        <v>0</v>
      </c>
      <c r="F126" s="1">
        <f t="shared" si="10"/>
        <v>0.027528929973684193</v>
      </c>
      <c r="G126" s="1">
        <f t="shared" si="11"/>
        <v>0</v>
      </c>
    </row>
    <row r="127" spans="2:7" ht="15">
      <c r="B127" s="1">
        <f t="shared" si="6"/>
        <v>294.20000000000186</v>
      </c>
      <c r="C127" s="1">
        <f t="shared" si="7"/>
        <v>0.028875473090467174</v>
      </c>
      <c r="D127" s="1">
        <f t="shared" si="8"/>
        <v>0</v>
      </c>
      <c r="E127" s="1">
        <f t="shared" si="9"/>
        <v>0</v>
      </c>
      <c r="F127" s="1">
        <f t="shared" si="10"/>
        <v>0.028875473090467174</v>
      </c>
      <c r="G127" s="1">
        <f t="shared" si="11"/>
        <v>0</v>
      </c>
    </row>
    <row r="128" spans="2:7" ht="15">
      <c r="B128" s="1">
        <f t="shared" si="6"/>
        <v>294.3000000000019</v>
      </c>
      <c r="C128" s="1">
        <f t="shared" si="7"/>
        <v>0.030263165965089055</v>
      </c>
      <c r="D128" s="1">
        <f t="shared" si="8"/>
        <v>0</v>
      </c>
      <c r="E128" s="1">
        <f t="shared" si="9"/>
        <v>0</v>
      </c>
      <c r="F128" s="1">
        <f t="shared" si="10"/>
        <v>0.030263165965089055</v>
      </c>
      <c r="G128" s="1">
        <f t="shared" si="11"/>
        <v>0</v>
      </c>
    </row>
    <row r="129" spans="2:7" ht="15">
      <c r="B129" s="1">
        <f t="shared" si="6"/>
        <v>294.4000000000019</v>
      </c>
      <c r="C129" s="1">
        <f t="shared" si="7"/>
        <v>0.031691667051300686</v>
      </c>
      <c r="D129" s="1">
        <f t="shared" si="8"/>
        <v>0</v>
      </c>
      <c r="E129" s="1">
        <f t="shared" si="9"/>
        <v>0</v>
      </c>
      <c r="F129" s="1">
        <f t="shared" si="10"/>
        <v>0.031691667051300686</v>
      </c>
      <c r="G129" s="1">
        <f t="shared" si="11"/>
        <v>0</v>
      </c>
    </row>
    <row r="130" spans="2:7" ht="15">
      <c r="B130" s="1">
        <f t="shared" si="6"/>
        <v>294.50000000000193</v>
      </c>
      <c r="C130" s="1">
        <f t="shared" si="7"/>
        <v>0.03316051628747355</v>
      </c>
      <c r="D130" s="1">
        <f t="shared" si="8"/>
        <v>0</v>
      </c>
      <c r="E130" s="1">
        <f t="shared" si="9"/>
        <v>0</v>
      </c>
      <c r="F130" s="1">
        <f t="shared" si="10"/>
        <v>0.03316051628747355</v>
      </c>
      <c r="G130" s="1">
        <f t="shared" si="11"/>
        <v>0</v>
      </c>
    </row>
    <row r="131" spans="2:7" ht="15">
      <c r="B131" s="1">
        <f t="shared" si="6"/>
        <v>294.60000000000196</v>
      </c>
      <c r="C131" s="1">
        <f t="shared" si="7"/>
        <v>0.03466913104039331</v>
      </c>
      <c r="D131" s="1">
        <f t="shared" si="8"/>
        <v>0</v>
      </c>
      <c r="E131" s="1">
        <f t="shared" si="9"/>
        <v>0</v>
      </c>
      <c r="F131" s="1">
        <f t="shared" si="10"/>
        <v>0.03466913104039331</v>
      </c>
      <c r="G131" s="1">
        <f t="shared" si="11"/>
        <v>0</v>
      </c>
    </row>
    <row r="132" spans="2:7" ht="15">
      <c r="B132" s="1">
        <f t="shared" si="6"/>
        <v>294.700000000002</v>
      </c>
      <c r="C132" s="1">
        <f t="shared" si="7"/>
        <v>0.03621680237090582</v>
      </c>
      <c r="D132" s="1">
        <f t="shared" si="8"/>
        <v>0</v>
      </c>
      <c r="E132" s="1">
        <f t="shared" si="9"/>
        <v>0</v>
      </c>
      <c r="F132" s="1">
        <f t="shared" si="10"/>
        <v>0.03621680237090582</v>
      </c>
      <c r="G132" s="1">
        <f t="shared" si="11"/>
        <v>0</v>
      </c>
    </row>
    <row r="133" spans="2:7" ht="15">
      <c r="B133" s="1">
        <f t="shared" si="6"/>
        <v>294.800000000002</v>
      </c>
      <c r="C133" s="1">
        <f t="shared" si="7"/>
        <v>0.03780269165502159</v>
      </c>
      <c r="D133" s="1">
        <f t="shared" si="8"/>
        <v>0</v>
      </c>
      <c r="E133" s="1">
        <f t="shared" si="9"/>
        <v>0</v>
      </c>
      <c r="F133" s="1">
        <f t="shared" si="10"/>
        <v>0.03780269165502159</v>
      </c>
      <c r="G133" s="1">
        <f t="shared" si="11"/>
        <v>0</v>
      </c>
    </row>
    <row r="134" spans="2:7" ht="15">
      <c r="B134" s="1">
        <f t="shared" si="6"/>
        <v>294.900000000002</v>
      </c>
      <c r="C134" s="1">
        <f t="shared" si="7"/>
        <v>0.03942582759355136</v>
      </c>
      <c r="D134" s="1">
        <f t="shared" si="8"/>
        <v>0</v>
      </c>
      <c r="E134" s="1">
        <f t="shared" si="9"/>
        <v>0</v>
      </c>
      <c r="F134" s="1">
        <f t="shared" si="10"/>
        <v>0.03942582759355136</v>
      </c>
      <c r="G134" s="1">
        <f t="shared" si="11"/>
        <v>0</v>
      </c>
    </row>
    <row r="135" spans="2:7" ht="15">
      <c r="B135" s="1">
        <f t="shared" si="6"/>
        <v>295.00000000000205</v>
      </c>
      <c r="C135" s="1">
        <f t="shared" si="7"/>
        <v>0.0410851036425681</v>
      </c>
      <c r="D135" s="1">
        <f t="shared" si="8"/>
        <v>0</v>
      </c>
      <c r="E135" s="1">
        <f t="shared" si="9"/>
        <v>0</v>
      </c>
      <c r="F135" s="1">
        <f t="shared" si="10"/>
        <v>0.0410851036425681</v>
      </c>
      <c r="G135" s="1">
        <f t="shared" si="11"/>
        <v>0</v>
      </c>
    </row>
    <row r="136" spans="2:7" ht="15">
      <c r="B136" s="1">
        <f t="shared" si="6"/>
        <v>295.10000000000207</v>
      </c>
      <c r="C136" s="1">
        <f t="shared" si="7"/>
        <v>0.042779275895962504</v>
      </c>
      <c r="D136" s="1">
        <f t="shared" si="8"/>
        <v>0</v>
      </c>
      <c r="E136" s="1">
        <f t="shared" si="9"/>
        <v>0</v>
      </c>
      <c r="F136" s="1">
        <f t="shared" si="10"/>
        <v>0.042779275895962504</v>
      </c>
      <c r="G136" s="1">
        <f t="shared" si="11"/>
        <v>0</v>
      </c>
    </row>
    <row r="137" spans="2:7" ht="15">
      <c r="B137" s="1">
        <f t="shared" si="6"/>
        <v>295.2000000000021</v>
      </c>
      <c r="C137" s="1">
        <f t="shared" si="7"/>
        <v>0.04450696145007866</v>
      </c>
      <c r="D137" s="1">
        <f t="shared" si="8"/>
        <v>0</v>
      </c>
      <c r="E137" s="1">
        <f t="shared" si="9"/>
        <v>0</v>
      </c>
      <c r="F137" s="1">
        <f t="shared" si="10"/>
        <v>0.04450696145007866</v>
      </c>
      <c r="G137" s="1">
        <f t="shared" si="11"/>
        <v>0</v>
      </c>
    </row>
    <row r="138" spans="2:7" ht="15">
      <c r="B138" s="1">
        <f t="shared" si="6"/>
        <v>295.3000000000021</v>
      </c>
      <c r="C138" s="1">
        <f t="shared" si="7"/>
        <v>0.04626663727887997</v>
      </c>
      <c r="D138" s="1">
        <f t="shared" si="8"/>
        <v>0</v>
      </c>
      <c r="E138" s="1">
        <f t="shared" si="9"/>
        <v>0</v>
      </c>
      <c r="F138" s="1">
        <f t="shared" si="10"/>
        <v>0.04626663727887997</v>
      </c>
      <c r="G138" s="1">
        <f t="shared" si="11"/>
        <v>0</v>
      </c>
    </row>
    <row r="139" spans="2:7" ht="15">
      <c r="B139" s="1">
        <f t="shared" si="6"/>
        <v>295.40000000000214</v>
      </c>
      <c r="C139" s="1">
        <f t="shared" si="7"/>
        <v>0.04805663964630601</v>
      </c>
      <c r="D139" s="1">
        <f t="shared" si="8"/>
        <v>0</v>
      </c>
      <c r="E139" s="1">
        <f t="shared" si="9"/>
        <v>0</v>
      </c>
      <c r="F139" s="1">
        <f t="shared" si="10"/>
        <v>0.04805663964630601</v>
      </c>
      <c r="G139" s="1">
        <f t="shared" si="11"/>
        <v>0</v>
      </c>
    </row>
    <row r="140" spans="2:7" ht="15">
      <c r="B140" s="1">
        <f t="shared" si="6"/>
        <v>295.50000000000216</v>
      </c>
      <c r="C140" s="1">
        <f t="shared" si="7"/>
        <v>0.04987516408043962</v>
      </c>
      <c r="D140" s="1">
        <f t="shared" si="8"/>
        <v>0</v>
      </c>
      <c r="E140" s="1">
        <f t="shared" si="9"/>
        <v>0</v>
      </c>
      <c r="F140" s="1">
        <f t="shared" si="10"/>
        <v>0.04987516408043962</v>
      </c>
      <c r="G140" s="1">
        <f t="shared" si="11"/>
        <v>0</v>
      </c>
    </row>
    <row r="141" spans="2:7" ht="15">
      <c r="B141" s="1">
        <f t="shared" si="6"/>
        <v>295.6000000000022</v>
      </c>
      <c r="C141" s="1">
        <f t="shared" si="7"/>
        <v>0.051720265931816306</v>
      </c>
      <c r="D141" s="1">
        <f t="shared" si="8"/>
        <v>0</v>
      </c>
      <c r="E141" s="1">
        <f t="shared" si="9"/>
        <v>0</v>
      </c>
      <c r="F141" s="1">
        <f t="shared" si="10"/>
        <v>0.051720265931816306</v>
      </c>
      <c r="G141" s="1">
        <f t="shared" si="11"/>
        <v>0</v>
      </c>
    </row>
    <row r="142" spans="2:7" ht="15">
      <c r="B142" s="1">
        <f t="shared" si="6"/>
        <v>295.7000000000022</v>
      </c>
      <c r="C142" s="1">
        <f t="shared" si="7"/>
        <v>0.053589861535681516</v>
      </c>
      <c r="D142" s="1">
        <f t="shared" si="8"/>
        <v>0</v>
      </c>
      <c r="E142" s="1">
        <f t="shared" si="9"/>
        <v>0</v>
      </c>
      <c r="F142" s="1">
        <f t="shared" si="10"/>
        <v>0.053589861535681516</v>
      </c>
      <c r="G142" s="1">
        <f t="shared" si="11"/>
        <v>0</v>
      </c>
    </row>
    <row r="143" spans="2:7" ht="15">
      <c r="B143" s="1">
        <f t="shared" si="6"/>
        <v>295.8000000000022</v>
      </c>
      <c r="C143" s="1">
        <f t="shared" si="7"/>
        <v>0.05548172999524608</v>
      </c>
      <c r="D143" s="1">
        <f t="shared" si="8"/>
        <v>0</v>
      </c>
      <c r="E143" s="1">
        <f t="shared" si="9"/>
        <v>0</v>
      </c>
      <c r="F143" s="1">
        <f t="shared" si="10"/>
        <v>0.05548172999524608</v>
      </c>
      <c r="G143" s="1">
        <f t="shared" si="11"/>
        <v>0</v>
      </c>
    </row>
    <row r="144" spans="2:7" ht="15">
      <c r="B144" s="1">
        <f t="shared" si="6"/>
        <v>295.90000000000225</v>
      </c>
      <c r="C144" s="1">
        <f t="shared" si="7"/>
        <v>0.057393515600016626</v>
      </c>
      <c r="D144" s="1">
        <f t="shared" si="8"/>
        <v>0</v>
      </c>
      <c r="E144" s="1">
        <f t="shared" si="9"/>
        <v>0</v>
      </c>
      <c r="F144" s="1">
        <f t="shared" si="10"/>
        <v>0.057393515600016626</v>
      </c>
      <c r="G144" s="1">
        <f t="shared" si="11"/>
        <v>0</v>
      </c>
    </row>
    <row r="145" spans="2:7" ht="15">
      <c r="B145" s="1">
        <f t="shared" si="6"/>
        <v>296.0000000000023</v>
      </c>
      <c r="C145" s="1">
        <f t="shared" si="7"/>
        <v>0.05932273089010133</v>
      </c>
      <c r="D145" s="1">
        <f t="shared" si="8"/>
        <v>0</v>
      </c>
      <c r="E145" s="1">
        <f t="shared" si="9"/>
        <v>0.05932273089010133</v>
      </c>
      <c r="F145" s="1">
        <f t="shared" si="10"/>
        <v>0.05932273089010133</v>
      </c>
      <c r="G145" s="1">
        <f t="shared" si="11"/>
        <v>0</v>
      </c>
    </row>
    <row r="146" spans="2:7" ht="15">
      <c r="B146" s="1">
        <f t="shared" si="6"/>
        <v>296.1000000000023</v>
      </c>
      <c r="C146" s="1">
        <f t="shared" si="7"/>
        <v>0.06126676037402768</v>
      </c>
      <c r="D146" s="1">
        <f t="shared" si="8"/>
        <v>0</v>
      </c>
      <c r="E146" s="1">
        <f t="shared" si="9"/>
        <v>0.06126676037402768</v>
      </c>
      <c r="F146" s="1">
        <f t="shared" si="10"/>
        <v>0.06126676037402768</v>
      </c>
      <c r="G146" s="1">
        <f t="shared" si="11"/>
        <v>0</v>
      </c>
    </row>
    <row r="147" spans="2:7" ht="15">
      <c r="B147" s="1">
        <f t="shared" si="6"/>
        <v>296.2000000000023</v>
      </c>
      <c r="C147" s="1">
        <f t="shared" si="7"/>
        <v>0.06322286490407626</v>
      </c>
      <c r="D147" s="1">
        <f t="shared" si="8"/>
        <v>0</v>
      </c>
      <c r="E147" s="1">
        <f t="shared" si="9"/>
        <v>0.06322286490407626</v>
      </c>
      <c r="F147" s="1">
        <f t="shared" si="10"/>
        <v>0.06322286490407626</v>
      </c>
      <c r="G147" s="1">
        <f t="shared" si="11"/>
        <v>0</v>
      </c>
    </row>
    <row r="148" spans="2:7" ht="15">
      <c r="B148" s="1">
        <f t="shared" si="6"/>
        <v>296.30000000000234</v>
      </c>
      <c r="C148" s="1">
        <f t="shared" si="7"/>
        <v>0.06518818670945407</v>
      </c>
      <c r="D148" s="1">
        <f t="shared" si="8"/>
        <v>0</v>
      </c>
      <c r="E148" s="1">
        <f t="shared" si="9"/>
        <v>0.06518818670945407</v>
      </c>
      <c r="F148" s="1">
        <f t="shared" si="10"/>
        <v>0.06518818670945407</v>
      </c>
      <c r="G148" s="1">
        <f t="shared" si="11"/>
        <v>0</v>
      </c>
    </row>
    <row r="149" spans="2:7" ht="15">
      <c r="B149" s="1">
        <f t="shared" si="6"/>
        <v>296.40000000000236</v>
      </c>
      <c r="C149" s="1">
        <f t="shared" si="7"/>
        <v>0.06715975508382445</v>
      </c>
      <c r="D149" s="1">
        <f t="shared" si="8"/>
        <v>0</v>
      </c>
      <c r="E149" s="1">
        <f t="shared" si="9"/>
        <v>0.06715975508382445</v>
      </c>
      <c r="F149" s="1">
        <f t="shared" si="10"/>
        <v>0.06715975508382445</v>
      </c>
      <c r="G149" s="1">
        <f t="shared" si="11"/>
        <v>0</v>
      </c>
    </row>
    <row r="150" spans="2:7" ht="15">
      <c r="B150" s="1">
        <f t="shared" si="6"/>
        <v>296.5000000000024</v>
      </c>
      <c r="C150" s="1">
        <f t="shared" si="7"/>
        <v>0.0691344927198024</v>
      </c>
      <c r="D150" s="1">
        <f t="shared" si="8"/>
        <v>0</v>
      </c>
      <c r="E150" s="1">
        <f t="shared" si="9"/>
        <v>0.0691344927198024</v>
      </c>
      <c r="F150" s="1">
        <f t="shared" si="10"/>
        <v>0.0691344927198024</v>
      </c>
      <c r="G150" s="1">
        <f t="shared" si="11"/>
        <v>0</v>
      </c>
    </row>
    <row r="151" spans="2:7" ht="15">
      <c r="B151" s="1">
        <f t="shared" si="6"/>
        <v>296.6000000000024</v>
      </c>
      <c r="C151" s="1">
        <f t="shared" si="7"/>
        <v>0.07110922267904059</v>
      </c>
      <c r="D151" s="1">
        <f t="shared" si="8"/>
        <v>0</v>
      </c>
      <c r="E151" s="1">
        <f t="shared" si="9"/>
        <v>0.07110922267904059</v>
      </c>
      <c r="F151" s="1">
        <f t="shared" si="10"/>
        <v>0.07110922267904059</v>
      </c>
      <c r="G151" s="1">
        <f t="shared" si="11"/>
        <v>0</v>
      </c>
    </row>
    <row r="152" spans="2:7" ht="15">
      <c r="B152" s="1">
        <f t="shared" si="6"/>
        <v>296.70000000000243</v>
      </c>
      <c r="C152" s="1">
        <f t="shared" si="7"/>
        <v>0.07308067598249895</v>
      </c>
      <c r="D152" s="1">
        <f t="shared" si="8"/>
        <v>0</v>
      </c>
      <c r="E152" s="1">
        <f t="shared" si="9"/>
        <v>0.07308067598249895</v>
      </c>
      <c r="F152" s="1">
        <f t="shared" si="10"/>
        <v>0.07308067598249895</v>
      </c>
      <c r="G152" s="1">
        <f t="shared" si="11"/>
        <v>0</v>
      </c>
    </row>
    <row r="153" spans="2:7" ht="15">
      <c r="B153" s="1">
        <f t="shared" si="6"/>
        <v>296.80000000000246</v>
      </c>
      <c r="C153" s="1">
        <f t="shared" si="7"/>
        <v>0.07504549980143864</v>
      </c>
      <c r="D153" s="1">
        <f t="shared" si="8"/>
        <v>0</v>
      </c>
      <c r="E153" s="1">
        <f t="shared" si="9"/>
        <v>0.07504549980143864</v>
      </c>
      <c r="F153" s="1">
        <f t="shared" si="10"/>
        <v>0.07504549980143864</v>
      </c>
      <c r="G153" s="1">
        <f t="shared" si="11"/>
        <v>0</v>
      </c>
    </row>
    <row r="154" spans="2:7" ht="15">
      <c r="B154" s="1">
        <f t="shared" si="6"/>
        <v>296.9000000000025</v>
      </c>
      <c r="C154" s="1">
        <f t="shared" si="7"/>
        <v>0.07700026622563913</v>
      </c>
      <c r="D154" s="1">
        <f t="shared" si="8"/>
        <v>0</v>
      </c>
      <c r="E154" s="1">
        <f t="shared" si="9"/>
        <v>0.07700026622563913</v>
      </c>
      <c r="F154" s="1">
        <f t="shared" si="10"/>
        <v>0.07700026622563913</v>
      </c>
      <c r="G154" s="1">
        <f t="shared" si="11"/>
        <v>0</v>
      </c>
    </row>
    <row r="155" spans="2:7" ht="15">
      <c r="B155" s="1">
        <f t="shared" si="6"/>
        <v>297.0000000000025</v>
      </c>
      <c r="C155" s="1">
        <f t="shared" si="7"/>
        <v>0.07894148158133427</v>
      </c>
      <c r="D155" s="1">
        <f t="shared" si="8"/>
        <v>0</v>
      </c>
      <c r="E155" s="1">
        <f t="shared" si="9"/>
        <v>0.07894148158133427</v>
      </c>
      <c r="F155" s="1">
        <f t="shared" si="10"/>
        <v>0.07894148158133427</v>
      </c>
      <c r="G155" s="1">
        <f t="shared" si="11"/>
        <v>0</v>
      </c>
    </row>
    <row r="156" spans="2:7" ht="15">
      <c r="B156" s="1">
        <f t="shared" si="6"/>
        <v>297.1000000000025</v>
      </c>
      <c r="C156" s="1">
        <f t="shared" si="7"/>
        <v>0.08086559626743262</v>
      </c>
      <c r="D156" s="1">
        <f t="shared" si="8"/>
        <v>0</v>
      </c>
      <c r="E156" s="1">
        <f t="shared" si="9"/>
        <v>0.08086559626743262</v>
      </c>
      <c r="F156" s="1">
        <f t="shared" si="10"/>
        <v>0.08086559626743262</v>
      </c>
      <c r="G156" s="1">
        <f t="shared" si="11"/>
        <v>0</v>
      </c>
    </row>
    <row r="157" spans="2:7" ht="15">
      <c r="B157" s="1">
        <f t="shared" si="6"/>
        <v>297.20000000000255</v>
      </c>
      <c r="C157" s="1">
        <f t="shared" si="7"/>
        <v>0.08276901507475752</v>
      </c>
      <c r="D157" s="1">
        <f t="shared" si="8"/>
        <v>0</v>
      </c>
      <c r="E157" s="1">
        <f t="shared" si="9"/>
        <v>0.08276901507475752</v>
      </c>
      <c r="F157" s="1">
        <f t="shared" si="10"/>
        <v>0.08276901507475752</v>
      </c>
      <c r="G157" s="1">
        <f t="shared" si="11"/>
        <v>0</v>
      </c>
    </row>
    <row r="158" spans="2:7" ht="15">
      <c r="B158" s="1">
        <f t="shared" si="6"/>
        <v>297.30000000000257</v>
      </c>
      <c r="C158" s="1">
        <f t="shared" si="7"/>
        <v>0.08464810794934716</v>
      </c>
      <c r="D158" s="1">
        <f t="shared" si="8"/>
        <v>0</v>
      </c>
      <c r="E158" s="1">
        <f t="shared" si="9"/>
        <v>0.08464810794934716</v>
      </c>
      <c r="F158" s="1">
        <f t="shared" si="10"/>
        <v>0.08464810794934716</v>
      </c>
      <c r="G158" s="1">
        <f t="shared" si="11"/>
        <v>0</v>
      </c>
    </row>
    <row r="159" spans="2:7" ht="15">
      <c r="B159" s="1">
        <f t="shared" si="6"/>
        <v>297.4000000000026</v>
      </c>
      <c r="C159" s="1">
        <f t="shared" si="7"/>
        <v>0.08649922115732246</v>
      </c>
      <c r="D159" s="1">
        <f t="shared" si="8"/>
        <v>0</v>
      </c>
      <c r="E159" s="1">
        <f t="shared" si="9"/>
        <v>0.08649922115732246</v>
      </c>
      <c r="F159" s="1">
        <f t="shared" si="10"/>
        <v>0.08649922115732246</v>
      </c>
      <c r="G159" s="1">
        <f t="shared" si="11"/>
        <v>0</v>
      </c>
    </row>
    <row r="160" spans="2:7" ht="15">
      <c r="B160" s="1">
        <f t="shared" si="6"/>
        <v>297.5000000000026</v>
      </c>
      <c r="C160" s="1">
        <f t="shared" si="7"/>
        <v>0.08831868880549466</v>
      </c>
      <c r="D160" s="1">
        <f t="shared" si="8"/>
        <v>0</v>
      </c>
      <c r="E160" s="1">
        <f t="shared" si="9"/>
        <v>0.08831868880549466</v>
      </c>
      <c r="F160" s="1">
        <f t="shared" si="10"/>
        <v>0.08831868880549466</v>
      </c>
      <c r="G160" s="1">
        <f t="shared" si="11"/>
        <v>0</v>
      </c>
    </row>
    <row r="161" spans="2:7" ht="15">
      <c r="B161" s="1">
        <f t="shared" si="6"/>
        <v>297.60000000000264</v>
      </c>
      <c r="C161" s="1">
        <f t="shared" si="7"/>
        <v>0.09010284466877018</v>
      </c>
      <c r="D161" s="1">
        <f t="shared" si="8"/>
        <v>0</v>
      </c>
      <c r="E161" s="1">
        <f t="shared" si="9"/>
        <v>0.09010284466877018</v>
      </c>
      <c r="F161" s="1">
        <f t="shared" si="10"/>
        <v>0</v>
      </c>
      <c r="G161" s="1">
        <f t="shared" si="11"/>
        <v>0</v>
      </c>
    </row>
    <row r="162" spans="2:7" ht="15">
      <c r="B162" s="1">
        <f t="shared" si="6"/>
        <v>297.70000000000266</v>
      </c>
      <c r="C162" s="1">
        <f t="shared" si="7"/>
        <v>0.09184803427254992</v>
      </c>
      <c r="D162" s="1">
        <f t="shared" si="8"/>
        <v>0</v>
      </c>
      <c r="E162" s="1">
        <f t="shared" si="9"/>
        <v>0.09184803427254992</v>
      </c>
      <c r="F162" s="1">
        <f t="shared" si="10"/>
        <v>0</v>
      </c>
      <c r="G162" s="1">
        <f t="shared" si="11"/>
        <v>0</v>
      </c>
    </row>
    <row r="163" spans="2:7" ht="15">
      <c r="B163" s="1">
        <f t="shared" si="6"/>
        <v>297.8000000000027</v>
      </c>
      <c r="C163" s="1">
        <f t="shared" si="7"/>
        <v>0.09355062717573862</v>
      </c>
      <c r="D163" s="1">
        <f t="shared" si="8"/>
        <v>0</v>
      </c>
      <c r="E163" s="1">
        <f t="shared" si="9"/>
        <v>0.09355062717573862</v>
      </c>
      <c r="F163" s="1">
        <f t="shared" si="10"/>
        <v>0</v>
      </c>
      <c r="G163" s="1">
        <f t="shared" si="11"/>
        <v>0</v>
      </c>
    </row>
    <row r="164" spans="2:7" ht="15">
      <c r="B164" s="1">
        <f t="shared" si="6"/>
        <v>297.9000000000027</v>
      </c>
      <c r="C164" s="1">
        <f t="shared" si="7"/>
        <v>0.0952070293977012</v>
      </c>
      <c r="D164" s="1">
        <f t="shared" si="8"/>
        <v>0</v>
      </c>
      <c r="E164" s="1">
        <f t="shared" si="9"/>
        <v>0.0952070293977012</v>
      </c>
      <c r="F164" s="1">
        <f t="shared" si="10"/>
        <v>0</v>
      </c>
      <c r="G164" s="1">
        <f t="shared" si="11"/>
        <v>0</v>
      </c>
    </row>
    <row r="165" spans="2:7" ht="15">
      <c r="B165" s="1">
        <f t="shared" si="6"/>
        <v>298.00000000000273</v>
      </c>
      <c r="C165" s="1">
        <f t="shared" si="7"/>
        <v>0.09681369593055385</v>
      </c>
      <c r="D165" s="1">
        <f t="shared" si="8"/>
        <v>0</v>
      </c>
      <c r="E165" s="1">
        <f t="shared" si="9"/>
        <v>0.09681369593055385</v>
      </c>
      <c r="F165" s="1">
        <f t="shared" si="10"/>
        <v>0</v>
      </c>
      <c r="G165" s="1">
        <f t="shared" si="11"/>
        <v>0</v>
      </c>
    </row>
    <row r="166" spans="2:7" ht="15">
      <c r="B166" s="1">
        <f t="shared" si="6"/>
        <v>298.10000000000275</v>
      </c>
      <c r="C166" s="1">
        <f t="shared" si="7"/>
        <v>0.09836714327657467</v>
      </c>
      <c r="D166" s="1">
        <f t="shared" si="8"/>
        <v>0</v>
      </c>
      <c r="E166" s="1">
        <f t="shared" si="9"/>
        <v>0.09836714327657467</v>
      </c>
      <c r="F166" s="1">
        <f t="shared" si="10"/>
        <v>0</v>
      </c>
      <c r="G166" s="1">
        <f t="shared" si="11"/>
        <v>0</v>
      </c>
    </row>
    <row r="167" spans="2:7" ht="15">
      <c r="B167" s="1">
        <f t="shared" si="6"/>
        <v>298.2000000000028</v>
      </c>
      <c r="C167" s="1">
        <f t="shared" si="7"/>
        <v>0.09986396194928375</v>
      </c>
      <c r="D167" s="1">
        <f t="shared" si="8"/>
        <v>0</v>
      </c>
      <c r="E167" s="1">
        <f t="shared" si="9"/>
        <v>0.09986396194928375</v>
      </c>
      <c r="F167" s="1">
        <f t="shared" si="10"/>
        <v>0</v>
      </c>
      <c r="G167" s="1">
        <f t="shared" si="11"/>
        <v>0</v>
      </c>
    </row>
    <row r="168" spans="2:7" ht="15">
      <c r="B168" s="1">
        <f t="shared" si="6"/>
        <v>298.3000000000028</v>
      </c>
      <c r="C168" s="1">
        <f t="shared" si="7"/>
        <v>0.1013008288758895</v>
      </c>
      <c r="D168" s="1">
        <f t="shared" si="8"/>
        <v>0</v>
      </c>
      <c r="E168" s="1">
        <f t="shared" si="9"/>
        <v>0.1013008288758895</v>
      </c>
      <c r="F168" s="1">
        <f t="shared" si="10"/>
        <v>0</v>
      </c>
      <c r="G168" s="1">
        <f t="shared" si="11"/>
        <v>0</v>
      </c>
    </row>
    <row r="169" spans="2:7" ht="15">
      <c r="B169" s="1">
        <f t="shared" si="6"/>
        <v>298.4000000000028</v>
      </c>
      <c r="C169" s="1">
        <f t="shared" si="7"/>
        <v>0.10267451963834111</v>
      </c>
      <c r="D169" s="1">
        <f t="shared" si="8"/>
        <v>0</v>
      </c>
      <c r="E169" s="1">
        <f t="shared" si="9"/>
        <v>0.10267451963834111</v>
      </c>
      <c r="F169" s="1">
        <f t="shared" si="10"/>
        <v>0</v>
      </c>
      <c r="G169" s="1">
        <f t="shared" si="11"/>
        <v>0</v>
      </c>
    </row>
    <row r="170" spans="2:7" ht="15">
      <c r="B170" s="1">
        <f t="shared" si="6"/>
        <v>298.50000000000284</v>
      </c>
      <c r="C170" s="1">
        <f t="shared" si="7"/>
        <v>0.10398192049017435</v>
      </c>
      <c r="D170" s="1">
        <f t="shared" si="8"/>
        <v>0</v>
      </c>
      <c r="E170" s="1">
        <f t="shared" si="9"/>
        <v>0.10398192049017435</v>
      </c>
      <c r="F170" s="1">
        <f t="shared" si="10"/>
        <v>0</v>
      </c>
      <c r="G170" s="1">
        <f t="shared" si="11"/>
        <v>0</v>
      </c>
    </row>
    <row r="171" spans="2:7" ht="15">
      <c r="B171" s="1">
        <f t="shared" si="6"/>
        <v>298.60000000000286</v>
      </c>
      <c r="C171" s="1">
        <f t="shared" si="7"/>
        <v>0.10522004008669825</v>
      </c>
      <c r="D171" s="1">
        <f t="shared" si="8"/>
        <v>0</v>
      </c>
      <c r="E171" s="1">
        <f t="shared" si="9"/>
        <v>0.10522004008669825</v>
      </c>
      <c r="F171" s="1">
        <f t="shared" si="10"/>
        <v>0</v>
      </c>
      <c r="G171" s="1">
        <f t="shared" si="11"/>
        <v>0</v>
      </c>
    </row>
    <row r="172" spans="2:7" ht="15">
      <c r="B172" s="1">
        <f t="shared" si="6"/>
        <v>298.7000000000029</v>
      </c>
      <c r="C172" s="1">
        <f t="shared" si="7"/>
        <v>0.10638602086684586</v>
      </c>
      <c r="D172" s="1">
        <f t="shared" si="8"/>
        <v>0</v>
      </c>
      <c r="E172" s="1">
        <f t="shared" si="9"/>
        <v>0.10638602086684586</v>
      </c>
      <c r="F172" s="1">
        <f t="shared" si="10"/>
        <v>0</v>
      </c>
      <c r="G172" s="1">
        <f t="shared" si="11"/>
        <v>0</v>
      </c>
    </row>
    <row r="173" spans="2:7" ht="15">
      <c r="B173" s="1">
        <f t="shared" si="6"/>
        <v>298.8000000000029</v>
      </c>
      <c r="C173" s="1">
        <f t="shared" si="7"/>
        <v>0.10747715002620294</v>
      </c>
      <c r="D173" s="1">
        <f t="shared" si="8"/>
        <v>0</v>
      </c>
      <c r="E173" s="1">
        <f t="shared" si="9"/>
        <v>0.10747715002620294</v>
      </c>
      <c r="F173" s="1">
        <f t="shared" si="10"/>
        <v>0</v>
      </c>
      <c r="G173" s="1">
        <f t="shared" si="11"/>
        <v>0</v>
      </c>
    </row>
    <row r="174" spans="2:7" ht="15">
      <c r="B174" s="1">
        <f aca="true" t="shared" si="12" ref="B174:B237">B173+$C$42</f>
        <v>298.90000000000293</v>
      </c>
      <c r="C174" s="1">
        <f aca="true" t="shared" si="13" ref="C174:C237">NORMDIST(B174,$C$39,$C$40,0)</f>
        <v>0.10849087002233165</v>
      </c>
      <c r="D174" s="1">
        <f aca="true" t="shared" si="14" ref="D174:D237">IF(AND(ROUND(B174,1)&gt;$C$10,ROUND(B174,1)&lt;=$C$9),C174,0)</f>
        <v>0</v>
      </c>
      <c r="E174" s="1">
        <f aca="true" t="shared" si="15" ref="E174:E237">IF(AND(ROUND(B174,1)&gt;=$F$10,ROUND(B174,1)&lt;=$F$9),C174,0)</f>
        <v>0.10849087002233165</v>
      </c>
      <c r="F174" s="1">
        <f aca="true" t="shared" si="16" ref="F174:F237">IF(ROUND(B174,1)&lt;=$C$23,C174,0)</f>
        <v>0</v>
      </c>
      <c r="G174" s="1">
        <f aca="true" t="shared" si="17" ref="G174:G237">IF(ROUND(B174,1)&gt;=$F$23,C174,0)</f>
        <v>0</v>
      </c>
    </row>
    <row r="175" spans="2:7" ht="15">
      <c r="B175" s="1">
        <f t="shared" si="12"/>
        <v>299.00000000000296</v>
      </c>
      <c r="C175" s="1">
        <f t="shared" si="13"/>
        <v>0.1094247885555156</v>
      </c>
      <c r="D175" s="1">
        <f t="shared" si="14"/>
        <v>0</v>
      </c>
      <c r="E175" s="1">
        <f t="shared" si="15"/>
        <v>0.1094247885555156</v>
      </c>
      <c r="F175" s="1">
        <f t="shared" si="16"/>
        <v>0</v>
      </c>
      <c r="G175" s="1">
        <f t="shared" si="17"/>
        <v>0</v>
      </c>
    </row>
    <row r="176" spans="2:7" ht="15">
      <c r="B176" s="1">
        <f t="shared" si="12"/>
        <v>299.100000000003</v>
      </c>
      <c r="C176" s="1">
        <f t="shared" si="13"/>
        <v>0.11027668797045583</v>
      </c>
      <c r="D176" s="1">
        <f t="shared" si="14"/>
        <v>0</v>
      </c>
      <c r="E176" s="1">
        <f t="shared" si="15"/>
        <v>0.11027668797045583</v>
      </c>
      <c r="F176" s="1">
        <f t="shared" si="16"/>
        <v>0</v>
      </c>
      <c r="G176" s="1">
        <f t="shared" si="17"/>
        <v>0</v>
      </c>
    </row>
    <row r="177" spans="2:7" ht="15">
      <c r="B177" s="1">
        <f t="shared" si="12"/>
        <v>299.200000000003</v>
      </c>
      <c r="C177" s="1">
        <f t="shared" si="13"/>
        <v>0.11104453402723369</v>
      </c>
      <c r="D177" s="1">
        <f t="shared" si="14"/>
        <v>0</v>
      </c>
      <c r="E177" s="1">
        <f t="shared" si="15"/>
        <v>0.11104453402723369</v>
      </c>
      <c r="F177" s="1">
        <f t="shared" si="16"/>
        <v>0</v>
      </c>
      <c r="G177" s="1">
        <f t="shared" si="17"/>
        <v>0</v>
      </c>
    </row>
    <row r="178" spans="2:7" ht="15">
      <c r="B178" s="1">
        <f t="shared" si="12"/>
        <v>299.300000000003</v>
      </c>
      <c r="C178" s="1">
        <f t="shared" si="13"/>
        <v>0.11172648399300669</v>
      </c>
      <c r="D178" s="1">
        <f t="shared" si="14"/>
        <v>0</v>
      </c>
      <c r="E178" s="1">
        <f t="shared" si="15"/>
        <v>0.11172648399300669</v>
      </c>
      <c r="F178" s="1">
        <f t="shared" si="16"/>
        <v>0</v>
      </c>
      <c r="G178" s="1">
        <f t="shared" si="17"/>
        <v>0</v>
      </c>
    </row>
    <row r="179" spans="2:7" ht="15">
      <c r="B179" s="1">
        <f t="shared" si="12"/>
        <v>299.40000000000305</v>
      </c>
      <c r="C179" s="1">
        <f t="shared" si="13"/>
        <v>0.11232089400940021</v>
      </c>
      <c r="D179" s="1">
        <f t="shared" si="14"/>
        <v>0</v>
      </c>
      <c r="E179" s="1">
        <f t="shared" si="15"/>
        <v>0.11232089400940021</v>
      </c>
      <c r="F179" s="1">
        <f t="shared" si="16"/>
        <v>0</v>
      </c>
      <c r="G179" s="1">
        <f t="shared" si="17"/>
        <v>0</v>
      </c>
    </row>
    <row r="180" spans="2:7" ht="15">
      <c r="B180" s="1">
        <f t="shared" si="12"/>
        <v>299.50000000000307</v>
      </c>
      <c r="C180" s="1">
        <f t="shared" si="13"/>
        <v>0.11282632569437442</v>
      </c>
      <c r="D180" s="1">
        <f t="shared" si="14"/>
        <v>0</v>
      </c>
      <c r="E180" s="1">
        <f t="shared" si="15"/>
        <v>0.11282632569437442</v>
      </c>
      <c r="F180" s="1">
        <f t="shared" si="16"/>
        <v>0</v>
      </c>
      <c r="G180" s="1">
        <f t="shared" si="17"/>
        <v>0</v>
      </c>
    </row>
    <row r="181" spans="2:7" ht="15">
      <c r="B181" s="1">
        <f t="shared" si="12"/>
        <v>299.6000000000031</v>
      </c>
      <c r="C181" s="1">
        <f t="shared" si="13"/>
        <v>0.11324155194146181</v>
      </c>
      <c r="D181" s="1">
        <f t="shared" si="14"/>
        <v>0</v>
      </c>
      <c r="E181" s="1">
        <f t="shared" si="15"/>
        <v>0.11324155194146181</v>
      </c>
      <c r="F181" s="1">
        <f t="shared" si="16"/>
        <v>0</v>
      </c>
      <c r="G181" s="1">
        <f t="shared" si="17"/>
        <v>0</v>
      </c>
    </row>
    <row r="182" spans="2:7" ht="15">
      <c r="B182" s="1">
        <f t="shared" si="12"/>
        <v>299.7000000000031</v>
      </c>
      <c r="C182" s="1">
        <f t="shared" si="13"/>
        <v>0.1135655618836514</v>
      </c>
      <c r="D182" s="1">
        <f t="shared" si="14"/>
        <v>0</v>
      </c>
      <c r="E182" s="1">
        <f t="shared" si="15"/>
        <v>0.1135655618836514</v>
      </c>
      <c r="F182" s="1">
        <f t="shared" si="16"/>
        <v>0</v>
      </c>
      <c r="G182" s="1">
        <f t="shared" si="17"/>
        <v>0</v>
      </c>
    </row>
    <row r="183" spans="2:7" ht="15">
      <c r="B183" s="1">
        <f t="shared" si="12"/>
        <v>299.80000000000314</v>
      </c>
      <c r="C183" s="1">
        <f t="shared" si="13"/>
        <v>0.11379756499381677</v>
      </c>
      <c r="D183" s="1">
        <f t="shared" si="14"/>
        <v>0</v>
      </c>
      <c r="E183" s="1">
        <f t="shared" si="15"/>
        <v>0.11379756499381677</v>
      </c>
      <c r="F183" s="1">
        <f t="shared" si="16"/>
        <v>0</v>
      </c>
      <c r="G183" s="1">
        <f t="shared" si="17"/>
        <v>0</v>
      </c>
    </row>
    <row r="184" spans="2:7" ht="15">
      <c r="B184" s="1">
        <f t="shared" si="12"/>
        <v>299.90000000000316</v>
      </c>
      <c r="C184" s="1">
        <f t="shared" si="13"/>
        <v>0.11393699429840812</v>
      </c>
      <c r="D184" s="1">
        <f t="shared" si="14"/>
        <v>0</v>
      </c>
      <c r="E184" s="1">
        <f t="shared" si="15"/>
        <v>0.11393699429840812</v>
      </c>
      <c r="F184" s="1">
        <f t="shared" si="16"/>
        <v>0</v>
      </c>
      <c r="G184" s="1">
        <f t="shared" si="17"/>
        <v>0</v>
      </c>
    </row>
    <row r="185" spans="2:7" ht="15">
      <c r="B185" s="1">
        <f t="shared" si="12"/>
        <v>300.0000000000032</v>
      </c>
      <c r="C185" s="1">
        <f t="shared" si="13"/>
        <v>0.11398350868612361</v>
      </c>
      <c r="D185" s="1">
        <f t="shared" si="14"/>
        <v>0</v>
      </c>
      <c r="E185" s="1">
        <f t="shared" si="15"/>
        <v>0.11398350868612361</v>
      </c>
      <c r="F185" s="1">
        <f t="shared" si="16"/>
        <v>0</v>
      </c>
      <c r="G185" s="1">
        <f t="shared" si="17"/>
        <v>0</v>
      </c>
    </row>
    <row r="186" spans="2:7" ht="15">
      <c r="B186" s="1">
        <f t="shared" si="12"/>
        <v>300.1000000000032</v>
      </c>
      <c r="C186" s="1">
        <f t="shared" si="13"/>
        <v>0.1139369942984022</v>
      </c>
      <c r="D186" s="1">
        <f t="shared" si="14"/>
        <v>0.1139369942984022</v>
      </c>
      <c r="E186" s="1">
        <f t="shared" si="15"/>
        <v>0</v>
      </c>
      <c r="F186" s="1">
        <f t="shared" si="16"/>
        <v>0</v>
      </c>
      <c r="G186" s="1">
        <f t="shared" si="17"/>
        <v>0</v>
      </c>
    </row>
    <row r="187" spans="2:7" ht="15">
      <c r="B187" s="1">
        <f t="shared" si="12"/>
        <v>300.20000000000323</v>
      </c>
      <c r="C187" s="1">
        <f t="shared" si="13"/>
        <v>0.11379756499380494</v>
      </c>
      <c r="D187" s="1">
        <f t="shared" si="14"/>
        <v>0.11379756499380494</v>
      </c>
      <c r="E187" s="1">
        <f t="shared" si="15"/>
        <v>0</v>
      </c>
      <c r="F187" s="1">
        <f t="shared" si="16"/>
        <v>0</v>
      </c>
      <c r="G187" s="1">
        <f t="shared" si="17"/>
        <v>0</v>
      </c>
    </row>
    <row r="188" spans="2:7" ht="15">
      <c r="B188" s="1">
        <f t="shared" si="12"/>
        <v>300.30000000000325</v>
      </c>
      <c r="C188" s="1">
        <f t="shared" si="13"/>
        <v>0.1135655618836337</v>
      </c>
      <c r="D188" s="1">
        <f t="shared" si="14"/>
        <v>0.1135655618836337</v>
      </c>
      <c r="E188" s="1">
        <f t="shared" si="15"/>
        <v>0</v>
      </c>
      <c r="F188" s="1">
        <f t="shared" si="16"/>
        <v>0</v>
      </c>
      <c r="G188" s="1">
        <f t="shared" si="17"/>
        <v>0</v>
      </c>
    </row>
    <row r="189" spans="2:7" ht="15">
      <c r="B189" s="1">
        <f t="shared" si="12"/>
        <v>300.4000000000033</v>
      </c>
      <c r="C189" s="1">
        <f t="shared" si="13"/>
        <v>0.11324155194143827</v>
      </c>
      <c r="D189" s="1">
        <f t="shared" si="14"/>
        <v>0.11324155194143827</v>
      </c>
      <c r="E189" s="1">
        <f t="shared" si="15"/>
        <v>0</v>
      </c>
      <c r="F189" s="1">
        <f t="shared" si="16"/>
        <v>0</v>
      </c>
      <c r="G189" s="1">
        <f t="shared" si="17"/>
        <v>0</v>
      </c>
    </row>
    <row r="190" spans="2:7" ht="15">
      <c r="B190" s="1">
        <f t="shared" si="12"/>
        <v>300.5000000000033</v>
      </c>
      <c r="C190" s="1">
        <f t="shared" si="13"/>
        <v>0.1128263256943451</v>
      </c>
      <c r="D190" s="1">
        <f t="shared" si="14"/>
        <v>0.1128263256943451</v>
      </c>
      <c r="E190" s="1">
        <f t="shared" si="15"/>
        <v>0</v>
      </c>
      <c r="F190" s="1">
        <f t="shared" si="16"/>
        <v>0</v>
      </c>
      <c r="G190" s="1">
        <f t="shared" si="17"/>
        <v>0</v>
      </c>
    </row>
    <row r="191" spans="2:7" ht="15">
      <c r="B191" s="1">
        <f t="shared" si="12"/>
        <v>300.6000000000033</v>
      </c>
      <c r="C191" s="1">
        <f t="shared" si="13"/>
        <v>0.11232089400936517</v>
      </c>
      <c r="D191" s="1">
        <f t="shared" si="14"/>
        <v>0.11232089400936517</v>
      </c>
      <c r="E191" s="1">
        <f t="shared" si="15"/>
        <v>0</v>
      </c>
      <c r="F191" s="1">
        <f t="shared" si="16"/>
        <v>0</v>
      </c>
      <c r="G191" s="1">
        <f t="shared" si="17"/>
        <v>0</v>
      </c>
    </row>
    <row r="192" spans="2:7" ht="15">
      <c r="B192" s="1">
        <f t="shared" si="12"/>
        <v>300.70000000000334</v>
      </c>
      <c r="C192" s="1">
        <f t="shared" si="13"/>
        <v>0.11172648399296604</v>
      </c>
      <c r="D192" s="1">
        <f t="shared" si="14"/>
        <v>0.11172648399296604</v>
      </c>
      <c r="E192" s="1">
        <f t="shared" si="15"/>
        <v>0</v>
      </c>
      <c r="F192" s="1">
        <f t="shared" si="16"/>
        <v>0</v>
      </c>
      <c r="G192" s="1">
        <f t="shared" si="17"/>
        <v>0</v>
      </c>
    </row>
    <row r="193" spans="2:7" ht="15">
      <c r="B193" s="1">
        <f t="shared" si="12"/>
        <v>300.80000000000337</v>
      </c>
      <c r="C193" s="1">
        <f t="shared" si="13"/>
        <v>0.11104453402718749</v>
      </c>
      <c r="D193" s="1">
        <f t="shared" si="14"/>
        <v>0.11104453402718749</v>
      </c>
      <c r="E193" s="1">
        <f t="shared" si="15"/>
        <v>0</v>
      </c>
      <c r="F193" s="1">
        <f t="shared" si="16"/>
        <v>0</v>
      </c>
      <c r="G193" s="1">
        <f t="shared" si="17"/>
        <v>0</v>
      </c>
    </row>
    <row r="194" spans="2:7" ht="15">
      <c r="B194" s="1">
        <f t="shared" si="12"/>
        <v>300.9000000000034</v>
      </c>
      <c r="C194" s="1">
        <f t="shared" si="13"/>
        <v>0.11027668797040424</v>
      </c>
      <c r="D194" s="1">
        <f t="shared" si="14"/>
        <v>0.11027668797040424</v>
      </c>
      <c r="E194" s="1">
        <f t="shared" si="15"/>
        <v>0</v>
      </c>
      <c r="F194" s="1">
        <f t="shared" si="16"/>
        <v>0</v>
      </c>
      <c r="G194" s="1">
        <f t="shared" si="17"/>
        <v>0</v>
      </c>
    </row>
    <row r="195" spans="2:7" ht="15">
      <c r="B195" s="1">
        <f t="shared" si="12"/>
        <v>301.0000000000034</v>
      </c>
      <c r="C195" s="1">
        <f t="shared" si="13"/>
        <v>0.10942478855545873</v>
      </c>
      <c r="D195" s="1">
        <f t="shared" si="14"/>
        <v>0.10942478855545873</v>
      </c>
      <c r="E195" s="1">
        <f t="shared" si="15"/>
        <v>0</v>
      </c>
      <c r="F195" s="1">
        <f t="shared" si="16"/>
        <v>0</v>
      </c>
      <c r="G195" s="1">
        <f t="shared" si="17"/>
        <v>0</v>
      </c>
    </row>
    <row r="196" spans="2:7" ht="15">
      <c r="B196" s="1">
        <f t="shared" si="12"/>
        <v>301.10000000000343</v>
      </c>
      <c r="C196" s="1">
        <f t="shared" si="13"/>
        <v>0.10849087002226962</v>
      </c>
      <c r="D196" s="1">
        <f t="shared" si="14"/>
        <v>0.10849087002226962</v>
      </c>
      <c r="E196" s="1">
        <f t="shared" si="15"/>
        <v>0</v>
      </c>
      <c r="F196" s="1">
        <f t="shared" si="16"/>
        <v>0</v>
      </c>
      <c r="G196" s="1">
        <f t="shared" si="17"/>
        <v>0</v>
      </c>
    </row>
    <row r="197" spans="2:7" ht="15">
      <c r="B197" s="1">
        <f t="shared" si="12"/>
        <v>301.20000000000346</v>
      </c>
      <c r="C197" s="1">
        <f t="shared" si="13"/>
        <v>0.1074771500261359</v>
      </c>
      <c r="D197" s="1">
        <f t="shared" si="14"/>
        <v>0.1074771500261359</v>
      </c>
      <c r="E197" s="1">
        <f t="shared" si="15"/>
        <v>0</v>
      </c>
      <c r="F197" s="1">
        <f t="shared" si="16"/>
        <v>0</v>
      </c>
      <c r="G197" s="1">
        <f t="shared" si="17"/>
        <v>0</v>
      </c>
    </row>
    <row r="198" spans="2:7" ht="15">
      <c r="B198" s="1">
        <f t="shared" si="12"/>
        <v>301.3000000000035</v>
      </c>
      <c r="C198" s="1">
        <f t="shared" si="13"/>
        <v>0.106386020866774</v>
      </c>
      <c r="D198" s="1">
        <f t="shared" si="14"/>
        <v>0.106386020866774</v>
      </c>
      <c r="E198" s="1">
        <f t="shared" si="15"/>
        <v>0</v>
      </c>
      <c r="F198" s="1">
        <f t="shared" si="16"/>
        <v>0</v>
      </c>
      <c r="G198" s="1">
        <f t="shared" si="17"/>
        <v>0</v>
      </c>
    </row>
    <row r="199" spans="2:7" ht="15">
      <c r="B199" s="1">
        <f t="shared" si="12"/>
        <v>301.4000000000035</v>
      </c>
      <c r="C199" s="1">
        <f t="shared" si="13"/>
        <v>0.1052200400866217</v>
      </c>
      <c r="D199" s="1">
        <f t="shared" si="14"/>
        <v>0.1052200400866217</v>
      </c>
      <c r="E199" s="1">
        <f t="shared" si="15"/>
        <v>0</v>
      </c>
      <c r="F199" s="1">
        <f t="shared" si="16"/>
        <v>0</v>
      </c>
      <c r="G199" s="1">
        <f t="shared" si="17"/>
        <v>0</v>
      </c>
    </row>
    <row r="200" spans="2:7" ht="15">
      <c r="B200" s="1">
        <f t="shared" si="12"/>
        <v>301.5000000000035</v>
      </c>
      <c r="C200" s="1">
        <f t="shared" si="13"/>
        <v>0.10398192049009328</v>
      </c>
      <c r="D200" s="1">
        <f t="shared" si="14"/>
        <v>0.10398192049009328</v>
      </c>
      <c r="E200" s="1">
        <f t="shared" si="15"/>
        <v>0</v>
      </c>
      <c r="F200" s="1">
        <f t="shared" si="16"/>
        <v>0</v>
      </c>
      <c r="G200" s="1">
        <f t="shared" si="17"/>
        <v>0</v>
      </c>
    </row>
    <row r="201" spans="2:7" ht="15">
      <c r="B201" s="1">
        <f t="shared" si="12"/>
        <v>301.60000000000355</v>
      </c>
      <c r="C201" s="1">
        <f t="shared" si="13"/>
        <v>0.10267451963825575</v>
      </c>
      <c r="D201" s="1">
        <f t="shared" si="14"/>
        <v>0.10267451963825575</v>
      </c>
      <c r="E201" s="1">
        <f t="shared" si="15"/>
        <v>0</v>
      </c>
      <c r="F201" s="1">
        <f t="shared" si="16"/>
        <v>0</v>
      </c>
      <c r="G201" s="1">
        <f t="shared" si="17"/>
        <v>0</v>
      </c>
    </row>
    <row r="202" spans="2:7" ht="15">
      <c r="B202" s="1">
        <f t="shared" si="12"/>
        <v>301.70000000000357</v>
      </c>
      <c r="C202" s="1">
        <f t="shared" si="13"/>
        <v>0.10130082887579998</v>
      </c>
      <c r="D202" s="1">
        <f t="shared" si="14"/>
        <v>0.10130082887579998</v>
      </c>
      <c r="E202" s="1">
        <f t="shared" si="15"/>
        <v>0</v>
      </c>
      <c r="F202" s="1">
        <f t="shared" si="16"/>
        <v>0</v>
      </c>
      <c r="G202" s="1">
        <f t="shared" si="17"/>
        <v>0</v>
      </c>
    </row>
    <row r="203" spans="2:7" ht="15">
      <c r="B203" s="1">
        <f t="shared" si="12"/>
        <v>301.8000000000036</v>
      </c>
      <c r="C203" s="1">
        <f t="shared" si="13"/>
        <v>0.09986396194919031</v>
      </c>
      <c r="D203" s="1">
        <f t="shared" si="14"/>
        <v>0.09986396194919031</v>
      </c>
      <c r="E203" s="1">
        <f t="shared" si="15"/>
        <v>0</v>
      </c>
      <c r="F203" s="1">
        <f t="shared" si="16"/>
        <v>0</v>
      </c>
      <c r="G203" s="1">
        <f t="shared" si="17"/>
        <v>0</v>
      </c>
    </row>
    <row r="204" spans="2:7" ht="15">
      <c r="B204" s="1">
        <f t="shared" si="12"/>
        <v>301.9000000000036</v>
      </c>
      <c r="C204" s="1">
        <f t="shared" si="13"/>
        <v>0.09836714327647754</v>
      </c>
      <c r="D204" s="1">
        <f t="shared" si="14"/>
        <v>0.09836714327647754</v>
      </c>
      <c r="E204" s="1">
        <f t="shared" si="15"/>
        <v>0</v>
      </c>
      <c r="F204" s="1">
        <f t="shared" si="16"/>
        <v>0</v>
      </c>
      <c r="G204" s="1">
        <f t="shared" si="17"/>
        <v>0</v>
      </c>
    </row>
    <row r="205" spans="2:7" ht="15">
      <c r="B205" s="1">
        <f t="shared" si="12"/>
        <v>302.00000000000364</v>
      </c>
      <c r="C205" s="1">
        <f t="shared" si="13"/>
        <v>0.09681369593045322</v>
      </c>
      <c r="D205" s="1">
        <f t="shared" si="14"/>
        <v>0.09681369593045322</v>
      </c>
      <c r="E205" s="1">
        <f t="shared" si="15"/>
        <v>0</v>
      </c>
      <c r="F205" s="1">
        <f t="shared" si="16"/>
        <v>0</v>
      </c>
      <c r="G205" s="1">
        <f t="shared" si="17"/>
        <v>0</v>
      </c>
    </row>
    <row r="206" spans="2:7" ht="15">
      <c r="B206" s="1">
        <f t="shared" si="12"/>
        <v>302.10000000000366</v>
      </c>
      <c r="C206" s="1">
        <f t="shared" si="13"/>
        <v>0.09520702939759729</v>
      </c>
      <c r="D206" s="1">
        <f t="shared" si="14"/>
        <v>0.09520702939759729</v>
      </c>
      <c r="E206" s="1">
        <f t="shared" si="15"/>
        <v>0</v>
      </c>
      <c r="F206" s="1">
        <f t="shared" si="16"/>
        <v>0</v>
      </c>
      <c r="G206" s="1">
        <f t="shared" si="17"/>
        <v>0</v>
      </c>
    </row>
    <row r="207" spans="2:7" ht="15">
      <c r="B207" s="1">
        <f t="shared" si="12"/>
        <v>302.2000000000037</v>
      </c>
      <c r="C207" s="1">
        <f t="shared" si="13"/>
        <v>0.09355062717563166</v>
      </c>
      <c r="D207" s="1">
        <f t="shared" si="14"/>
        <v>0.09355062717563166</v>
      </c>
      <c r="E207" s="1">
        <f t="shared" si="15"/>
        <v>0</v>
      </c>
      <c r="F207" s="1">
        <f t="shared" si="16"/>
        <v>0</v>
      </c>
      <c r="G207" s="1">
        <f t="shared" si="17"/>
        <v>0</v>
      </c>
    </row>
    <row r="208" spans="2:7" ht="15">
      <c r="B208" s="1">
        <f t="shared" si="12"/>
        <v>302.3000000000037</v>
      </c>
      <c r="C208" s="1">
        <f t="shared" si="13"/>
        <v>0.09184803427244015</v>
      </c>
      <c r="D208" s="1">
        <f t="shared" si="14"/>
        <v>0.09184803427244015</v>
      </c>
      <c r="E208" s="1">
        <f t="shared" si="15"/>
        <v>0</v>
      </c>
      <c r="F208" s="1">
        <f t="shared" si="16"/>
        <v>0</v>
      </c>
      <c r="G208" s="1">
        <f t="shared" si="17"/>
        <v>0</v>
      </c>
    </row>
    <row r="209" spans="2:7" ht="15">
      <c r="B209" s="1">
        <f t="shared" si="12"/>
        <v>302.40000000000373</v>
      </c>
      <c r="C209" s="1">
        <f t="shared" si="13"/>
        <v>0.09010284466865778</v>
      </c>
      <c r="D209" s="1">
        <f t="shared" si="14"/>
        <v>0.09010284466865778</v>
      </c>
      <c r="E209" s="1">
        <f t="shared" si="15"/>
        <v>0</v>
      </c>
      <c r="F209" s="1">
        <f t="shared" si="16"/>
        <v>0</v>
      </c>
      <c r="G209" s="1">
        <f t="shared" si="17"/>
        <v>0</v>
      </c>
    </row>
    <row r="210" spans="2:7" ht="15">
      <c r="B210" s="1">
        <f t="shared" si="12"/>
        <v>302.50000000000375</v>
      </c>
      <c r="C210" s="1">
        <f t="shared" si="13"/>
        <v>0.08831868880537992</v>
      </c>
      <c r="D210" s="1">
        <f t="shared" si="14"/>
        <v>0.08831868880537992</v>
      </c>
      <c r="E210" s="1">
        <f t="shared" si="15"/>
        <v>0</v>
      </c>
      <c r="F210" s="1">
        <f t="shared" si="16"/>
        <v>0</v>
      </c>
      <c r="G210" s="1">
        <f t="shared" si="17"/>
        <v>0</v>
      </c>
    </row>
    <row r="211" spans="2:7" ht="15">
      <c r="B211" s="1">
        <f t="shared" si="12"/>
        <v>302.6000000000038</v>
      </c>
      <c r="C211" s="1">
        <f t="shared" si="13"/>
        <v>0.08649922115720557</v>
      </c>
      <c r="D211" s="1">
        <f t="shared" si="14"/>
        <v>0.08649922115720557</v>
      </c>
      <c r="E211" s="1">
        <f t="shared" si="15"/>
        <v>0</v>
      </c>
      <c r="F211" s="1">
        <f t="shared" si="16"/>
        <v>0</v>
      </c>
      <c r="G211" s="1">
        <f t="shared" si="17"/>
        <v>0</v>
      </c>
    </row>
    <row r="212" spans="2:7" ht="15">
      <c r="B212" s="1">
        <f t="shared" si="12"/>
        <v>302.7000000000038</v>
      </c>
      <c r="C212" s="1">
        <f t="shared" si="13"/>
        <v>0.08464810794922836</v>
      </c>
      <c r="D212" s="1">
        <f t="shared" si="14"/>
        <v>0.08464810794922836</v>
      </c>
      <c r="E212" s="1">
        <f t="shared" si="15"/>
        <v>0</v>
      </c>
      <c r="F212" s="1">
        <f t="shared" si="16"/>
        <v>0</v>
      </c>
      <c r="G212" s="1">
        <f t="shared" si="17"/>
        <v>0</v>
      </c>
    </row>
    <row r="213" spans="2:7" ht="15">
      <c r="B213" s="1">
        <f t="shared" si="12"/>
        <v>302.8000000000038</v>
      </c>
      <c r="C213" s="1">
        <f t="shared" si="13"/>
        <v>0.08276901507463708</v>
      </c>
      <c r="D213" s="1">
        <f t="shared" si="14"/>
        <v>0.08276901507463708</v>
      </c>
      <c r="E213" s="1">
        <f t="shared" si="15"/>
        <v>0</v>
      </c>
      <c r="F213" s="1">
        <f t="shared" si="16"/>
        <v>0</v>
      </c>
      <c r="G213" s="1">
        <f t="shared" si="17"/>
        <v>0.08276901507463708</v>
      </c>
    </row>
    <row r="214" spans="2:7" ht="15">
      <c r="B214" s="1">
        <f t="shared" si="12"/>
        <v>302.90000000000384</v>
      </c>
      <c r="C214" s="1">
        <f t="shared" si="13"/>
        <v>0.08086559626731074</v>
      </c>
      <c r="D214" s="1">
        <f t="shared" si="14"/>
        <v>0.08086559626731074</v>
      </c>
      <c r="E214" s="1">
        <f t="shared" si="15"/>
        <v>0</v>
      </c>
      <c r="F214" s="1">
        <f t="shared" si="16"/>
        <v>0</v>
      </c>
      <c r="G214" s="1">
        <f t="shared" si="17"/>
        <v>0.08086559626731074</v>
      </c>
    </row>
    <row r="215" spans="2:7" ht="15">
      <c r="B215" s="1">
        <f t="shared" si="12"/>
        <v>303.00000000000387</v>
      </c>
      <c r="C215" s="1">
        <f t="shared" si="13"/>
        <v>0.0789414815812112</v>
      </c>
      <c r="D215" s="1">
        <f t="shared" si="14"/>
        <v>0.0789414815812112</v>
      </c>
      <c r="E215" s="1">
        <f t="shared" si="15"/>
        <v>0</v>
      </c>
      <c r="F215" s="1">
        <f t="shared" si="16"/>
        <v>0</v>
      </c>
      <c r="G215" s="1">
        <f t="shared" si="17"/>
        <v>0.0789414815812112</v>
      </c>
    </row>
    <row r="216" spans="2:7" ht="15">
      <c r="B216" s="1">
        <f t="shared" si="12"/>
        <v>303.1000000000039</v>
      </c>
      <c r="C216" s="1">
        <f t="shared" si="13"/>
        <v>0.07700026622551509</v>
      </c>
      <c r="D216" s="1">
        <f t="shared" si="14"/>
        <v>0.07700026622551509</v>
      </c>
      <c r="E216" s="1">
        <f t="shared" si="15"/>
        <v>0</v>
      </c>
      <c r="F216" s="1">
        <f t="shared" si="16"/>
        <v>0</v>
      </c>
      <c r="G216" s="1">
        <f t="shared" si="17"/>
        <v>0.07700026622551509</v>
      </c>
    </row>
    <row r="217" spans="2:7" ht="15">
      <c r="B217" s="1">
        <f t="shared" si="12"/>
        <v>303.2000000000039</v>
      </c>
      <c r="C217" s="1">
        <f t="shared" si="13"/>
        <v>0.07504549980131384</v>
      </c>
      <c r="D217" s="1">
        <f t="shared" si="14"/>
        <v>0.07504549980131384</v>
      </c>
      <c r="E217" s="1">
        <f t="shared" si="15"/>
        <v>0</v>
      </c>
      <c r="F217" s="1">
        <f t="shared" si="16"/>
        <v>0</v>
      </c>
      <c r="G217" s="1">
        <f t="shared" si="17"/>
        <v>0.07504549980131384</v>
      </c>
    </row>
    <row r="218" spans="2:7" ht="15">
      <c r="B218" s="1">
        <f t="shared" si="12"/>
        <v>303.30000000000393</v>
      </c>
      <c r="C218" s="1">
        <f t="shared" si="13"/>
        <v>0.07308067598237361</v>
      </c>
      <c r="D218" s="1">
        <f t="shared" si="14"/>
        <v>0.07308067598237361</v>
      </c>
      <c r="E218" s="1">
        <f t="shared" si="15"/>
        <v>0</v>
      </c>
      <c r="F218" s="1">
        <f t="shared" si="16"/>
        <v>0</v>
      </c>
      <c r="G218" s="1">
        <f t="shared" si="17"/>
        <v>0.07308067598237361</v>
      </c>
    </row>
    <row r="219" spans="2:7" ht="15">
      <c r="B219" s="1">
        <f t="shared" si="12"/>
        <v>303.40000000000396</v>
      </c>
      <c r="C219" s="1">
        <f t="shared" si="13"/>
        <v>0.07110922267891494</v>
      </c>
      <c r="D219" s="1">
        <f t="shared" si="14"/>
        <v>0.07110922267891494</v>
      </c>
      <c r="E219" s="1">
        <f t="shared" si="15"/>
        <v>0</v>
      </c>
      <c r="F219" s="1">
        <f t="shared" si="16"/>
        <v>0</v>
      </c>
      <c r="G219" s="1">
        <f t="shared" si="17"/>
        <v>0.07110922267891494</v>
      </c>
    </row>
    <row r="220" spans="2:7" ht="15">
      <c r="B220" s="1">
        <f t="shared" si="12"/>
        <v>303.500000000004</v>
      </c>
      <c r="C220" s="1">
        <f t="shared" si="13"/>
        <v>0.06913449271967664</v>
      </c>
      <c r="D220" s="1">
        <f t="shared" si="14"/>
        <v>0.06913449271967664</v>
      </c>
      <c r="E220" s="1">
        <f t="shared" si="15"/>
        <v>0</v>
      </c>
      <c r="F220" s="1">
        <f t="shared" si="16"/>
        <v>0</v>
      </c>
      <c r="G220" s="1">
        <f t="shared" si="17"/>
        <v>0.06913449271967664</v>
      </c>
    </row>
    <row r="221" spans="2:7" ht="15">
      <c r="B221" s="1">
        <f t="shared" si="12"/>
        <v>303.600000000004</v>
      </c>
      <c r="C221" s="1">
        <f t="shared" si="13"/>
        <v>0.0671597550836988</v>
      </c>
      <c r="D221" s="1">
        <f t="shared" si="14"/>
        <v>0.0671597550836988</v>
      </c>
      <c r="E221" s="1">
        <f t="shared" si="15"/>
        <v>0</v>
      </c>
      <c r="F221" s="1">
        <f t="shared" si="16"/>
        <v>0</v>
      </c>
      <c r="G221" s="1">
        <f t="shared" si="17"/>
        <v>0.0671597550836988</v>
      </c>
    </row>
    <row r="222" spans="2:7" ht="15">
      <c r="B222" s="1">
        <f t="shared" si="12"/>
        <v>303.700000000004</v>
      </c>
      <c r="C222" s="1">
        <f t="shared" si="13"/>
        <v>0.06518818670932872</v>
      </c>
      <c r="D222" s="1">
        <f t="shared" si="14"/>
        <v>0.06518818670932872</v>
      </c>
      <c r="E222" s="1">
        <f t="shared" si="15"/>
        <v>0</v>
      </c>
      <c r="F222" s="1">
        <f t="shared" si="16"/>
        <v>0</v>
      </c>
      <c r="G222" s="1">
        <f t="shared" si="17"/>
        <v>0.06518818670932872</v>
      </c>
    </row>
    <row r="223" spans="2:7" ht="15">
      <c r="B223" s="1">
        <f t="shared" si="12"/>
        <v>303.80000000000405</v>
      </c>
      <c r="C223" s="1">
        <f t="shared" si="13"/>
        <v>0.0632228649039514</v>
      </c>
      <c r="D223" s="1">
        <f t="shared" si="14"/>
        <v>0.0632228649039514</v>
      </c>
      <c r="E223" s="1">
        <f t="shared" si="15"/>
        <v>0</v>
      </c>
      <c r="F223" s="1">
        <f t="shared" si="16"/>
        <v>0</v>
      </c>
      <c r="G223" s="1">
        <f t="shared" si="17"/>
        <v>0.0632228649039514</v>
      </c>
    </row>
    <row r="224" spans="2:7" ht="15">
      <c r="B224" s="1">
        <f t="shared" si="12"/>
        <v>303.90000000000407</v>
      </c>
      <c r="C224" s="1">
        <f t="shared" si="13"/>
        <v>0.0612667603739035</v>
      </c>
      <c r="D224" s="1">
        <f t="shared" si="14"/>
        <v>0.0612667603739035</v>
      </c>
      <c r="E224" s="1">
        <f t="shared" si="15"/>
        <v>0</v>
      </c>
      <c r="F224" s="1">
        <f t="shared" si="16"/>
        <v>0</v>
      </c>
      <c r="G224" s="1">
        <f t="shared" si="17"/>
        <v>0.0612667603739035</v>
      </c>
    </row>
    <row r="225" spans="2:7" ht="15">
      <c r="B225" s="1">
        <f t="shared" si="12"/>
        <v>304.0000000000041</v>
      </c>
      <c r="C225" s="1">
        <f t="shared" si="13"/>
        <v>0.059322730889978005</v>
      </c>
      <c r="D225" s="1">
        <f t="shared" si="14"/>
        <v>0.059322730889978005</v>
      </c>
      <c r="E225" s="1">
        <f t="shared" si="15"/>
        <v>0</v>
      </c>
      <c r="F225" s="1">
        <f t="shared" si="16"/>
        <v>0</v>
      </c>
      <c r="G225" s="1">
        <f t="shared" si="17"/>
        <v>0.059322730889978005</v>
      </c>
    </row>
    <row r="226" spans="2:7" ht="15">
      <c r="B226" s="1">
        <f t="shared" si="12"/>
        <v>304.1000000000041</v>
      </c>
      <c r="C226" s="1">
        <f t="shared" si="13"/>
        <v>0.05739351559989433</v>
      </c>
      <c r="D226" s="1">
        <f t="shared" si="14"/>
        <v>0.05739351559989433</v>
      </c>
      <c r="E226" s="1">
        <f t="shared" si="15"/>
        <v>0</v>
      </c>
      <c r="F226" s="1">
        <f t="shared" si="16"/>
        <v>0</v>
      </c>
      <c r="G226" s="1">
        <f t="shared" si="17"/>
        <v>0.05739351559989433</v>
      </c>
    </row>
    <row r="227" spans="2:7" ht="15">
      <c r="B227" s="1">
        <f t="shared" si="12"/>
        <v>304.20000000000414</v>
      </c>
      <c r="C227" s="1">
        <f t="shared" si="13"/>
        <v>0.05548172999512497</v>
      </c>
      <c r="D227" s="1">
        <f t="shared" si="14"/>
        <v>0.05548172999512497</v>
      </c>
      <c r="E227" s="1">
        <f t="shared" si="15"/>
        <v>0</v>
      </c>
      <c r="F227" s="1">
        <f t="shared" si="16"/>
        <v>0</v>
      </c>
      <c r="G227" s="1">
        <f t="shared" si="17"/>
        <v>0.05548172999512497</v>
      </c>
    </row>
    <row r="228" spans="2:7" ht="15">
      <c r="B228" s="1">
        <f t="shared" si="12"/>
        <v>304.30000000000416</v>
      </c>
      <c r="C228" s="1">
        <f t="shared" si="13"/>
        <v>0.05358986153556175</v>
      </c>
      <c r="D228" s="1">
        <f t="shared" si="14"/>
        <v>0.05358986153556175</v>
      </c>
      <c r="E228" s="1">
        <f t="shared" si="15"/>
        <v>0</v>
      </c>
      <c r="F228" s="1">
        <f t="shared" si="16"/>
        <v>0</v>
      </c>
      <c r="G228" s="1">
        <f t="shared" si="17"/>
        <v>0.05358986153556175</v>
      </c>
    </row>
    <row r="229" spans="2:7" ht="15">
      <c r="B229" s="1">
        <f t="shared" si="12"/>
        <v>304.4000000000042</v>
      </c>
      <c r="C229" s="1">
        <f t="shared" si="13"/>
        <v>0.051720265931698026</v>
      </c>
      <c r="D229" s="1">
        <f t="shared" si="14"/>
        <v>0.051720265931698026</v>
      </c>
      <c r="E229" s="1">
        <f t="shared" si="15"/>
        <v>0</v>
      </c>
      <c r="F229" s="1">
        <f t="shared" si="16"/>
        <v>0</v>
      </c>
      <c r="G229" s="1">
        <f t="shared" si="17"/>
        <v>0.051720265931698026</v>
      </c>
    </row>
    <row r="230" spans="2:7" ht="15">
      <c r="B230" s="1">
        <f t="shared" si="12"/>
        <v>304.5000000000042</v>
      </c>
      <c r="C230" s="1">
        <f t="shared" si="13"/>
        <v>0.04987516408032296</v>
      </c>
      <c r="D230" s="1">
        <f t="shared" si="14"/>
        <v>0.04987516408032296</v>
      </c>
      <c r="E230" s="1">
        <f t="shared" si="15"/>
        <v>0</v>
      </c>
      <c r="F230" s="1">
        <f t="shared" si="16"/>
        <v>0</v>
      </c>
      <c r="G230" s="1">
        <f t="shared" si="17"/>
        <v>0.04987516408032296</v>
      </c>
    </row>
    <row r="231" spans="2:7" ht="15">
      <c r="B231" s="1">
        <f t="shared" si="12"/>
        <v>304.60000000000423</v>
      </c>
      <c r="C231" s="1">
        <f t="shared" si="13"/>
        <v>0.04805663964619111</v>
      </c>
      <c r="D231" s="1">
        <f t="shared" si="14"/>
        <v>0.04805663964619111</v>
      </c>
      <c r="E231" s="1">
        <f t="shared" si="15"/>
        <v>0</v>
      </c>
      <c r="F231" s="1">
        <f t="shared" si="16"/>
        <v>0</v>
      </c>
      <c r="G231" s="1">
        <f t="shared" si="17"/>
        <v>0.04805663964619111</v>
      </c>
    </row>
    <row r="232" spans="2:7" ht="15">
      <c r="B232" s="1">
        <f t="shared" si="12"/>
        <v>304.70000000000425</v>
      </c>
      <c r="C232" s="1">
        <f t="shared" si="13"/>
        <v>0.04626663727876695</v>
      </c>
      <c r="D232" s="1">
        <f t="shared" si="14"/>
        <v>0.04626663727876695</v>
      </c>
      <c r="E232" s="1">
        <f t="shared" si="15"/>
        <v>0</v>
      </c>
      <c r="F232" s="1">
        <f t="shared" si="16"/>
        <v>0</v>
      </c>
      <c r="G232" s="1">
        <f t="shared" si="17"/>
        <v>0.04626663727876695</v>
      </c>
    </row>
    <row r="233" spans="2:7" ht="15">
      <c r="B233" s="1">
        <f t="shared" si="12"/>
        <v>304.8000000000043</v>
      </c>
      <c r="C233" s="1">
        <f t="shared" si="13"/>
        <v>0.04450696144996763</v>
      </c>
      <c r="D233" s="1">
        <f t="shared" si="14"/>
        <v>0.04450696144996763</v>
      </c>
      <c r="E233" s="1">
        <f t="shared" si="15"/>
        <v>0</v>
      </c>
      <c r="F233" s="1">
        <f t="shared" si="16"/>
        <v>0</v>
      </c>
      <c r="G233" s="1">
        <f t="shared" si="17"/>
        <v>0.04450696144996763</v>
      </c>
    </row>
    <row r="234" spans="2:7" ht="15">
      <c r="B234" s="1">
        <f t="shared" si="12"/>
        <v>304.9000000000043</v>
      </c>
      <c r="C234" s="1">
        <f t="shared" si="13"/>
        <v>0.04277927589585356</v>
      </c>
      <c r="D234" s="1">
        <f t="shared" si="14"/>
        <v>0.04277927589585356</v>
      </c>
      <c r="E234" s="1">
        <f t="shared" si="15"/>
        <v>0</v>
      </c>
      <c r="F234" s="1">
        <f t="shared" si="16"/>
        <v>0</v>
      </c>
      <c r="G234" s="1">
        <f t="shared" si="17"/>
        <v>0.04277927589585356</v>
      </c>
    </row>
    <row r="235" spans="2:7" ht="15">
      <c r="B235" s="1">
        <f t="shared" si="12"/>
        <v>305.0000000000043</v>
      </c>
      <c r="C235" s="1">
        <f t="shared" si="13"/>
        <v>0.04108510364246134</v>
      </c>
      <c r="D235" s="1">
        <f t="shared" si="14"/>
        <v>0.04108510364246134</v>
      </c>
      <c r="E235" s="1">
        <f t="shared" si="15"/>
        <v>0</v>
      </c>
      <c r="F235" s="1">
        <f t="shared" si="16"/>
        <v>0</v>
      </c>
      <c r="G235" s="1">
        <f t="shared" si="17"/>
        <v>0.04108510364246134</v>
      </c>
    </row>
    <row r="236" spans="2:7" ht="15">
      <c r="B236" s="1">
        <f t="shared" si="12"/>
        <v>305.10000000000434</v>
      </c>
      <c r="C236" s="1">
        <f t="shared" si="13"/>
        <v>0.03942582759344687</v>
      </c>
      <c r="D236" s="1">
        <f t="shared" si="14"/>
        <v>0</v>
      </c>
      <c r="E236" s="1">
        <f t="shared" si="15"/>
        <v>0</v>
      </c>
      <c r="F236" s="1">
        <f t="shared" si="16"/>
        <v>0</v>
      </c>
      <c r="G236" s="1">
        <f t="shared" si="17"/>
        <v>0.03942582759344687</v>
      </c>
    </row>
    <row r="237" spans="2:7" ht="15">
      <c r="B237" s="1">
        <f t="shared" si="12"/>
        <v>305.20000000000437</v>
      </c>
      <c r="C237" s="1">
        <f t="shared" si="13"/>
        <v>0.03780269165491943</v>
      </c>
      <c r="D237" s="1">
        <f t="shared" si="14"/>
        <v>0</v>
      </c>
      <c r="E237" s="1">
        <f t="shared" si="15"/>
        <v>0</v>
      </c>
      <c r="F237" s="1">
        <f t="shared" si="16"/>
        <v>0</v>
      </c>
      <c r="G237" s="1">
        <f t="shared" si="17"/>
        <v>0.03780269165491943</v>
      </c>
    </row>
    <row r="238" spans="2:7" ht="15">
      <c r="B238" s="1">
        <f aca="true" t="shared" si="18" ref="B238:B301">B237+$C$42</f>
        <v>305.3000000000044</v>
      </c>
      <c r="C238" s="1">
        <f aca="true" t="shared" si="19" ref="C238:C301">NORMDIST(B238,$C$39,$C$40,0)</f>
        <v>0.03621680237080606</v>
      </c>
      <c r="D238" s="1">
        <f aca="true" t="shared" si="20" ref="D238:D301">IF(AND(ROUND(B238,1)&gt;$C$10,ROUND(B238,1)&lt;=$C$9),C238,0)</f>
        <v>0</v>
      </c>
      <c r="E238" s="1">
        <f aca="true" t="shared" si="21" ref="E238:E301">IF(AND(ROUND(B238,1)&gt;=$F$10,ROUND(B238,1)&lt;=$F$9),C238,0)</f>
        <v>0</v>
      </c>
      <c r="F238" s="1">
        <f aca="true" t="shared" si="22" ref="F238:F301">IF(ROUND(B238,1)&lt;=$C$23,C238,0)</f>
        <v>0</v>
      </c>
      <c r="G238" s="1">
        <f aca="true" t="shared" si="23" ref="G238:G301">IF(ROUND(B238,1)&gt;=$F$23,C238,0)</f>
        <v>0.03621680237080606</v>
      </c>
    </row>
    <row r="239" spans="2:7" ht="15">
      <c r="B239" s="1">
        <f t="shared" si="18"/>
        <v>305.4000000000044</v>
      </c>
      <c r="C239" s="1">
        <f t="shared" si="19"/>
        <v>0.034669131040296015</v>
      </c>
      <c r="D239" s="1">
        <f t="shared" si="20"/>
        <v>0</v>
      </c>
      <c r="E239" s="1">
        <f t="shared" si="21"/>
        <v>0</v>
      </c>
      <c r="F239" s="1">
        <f t="shared" si="22"/>
        <v>0</v>
      </c>
      <c r="G239" s="1">
        <f t="shared" si="23"/>
        <v>0.034669131040296015</v>
      </c>
    </row>
    <row r="240" spans="2:7" ht="15">
      <c r="B240" s="1">
        <f t="shared" si="18"/>
        <v>305.50000000000443</v>
      </c>
      <c r="C240" s="1">
        <f t="shared" si="19"/>
        <v>0.03316051628737876</v>
      </c>
      <c r="D240" s="1">
        <f t="shared" si="20"/>
        <v>0</v>
      </c>
      <c r="E240" s="1">
        <f t="shared" si="21"/>
        <v>0</v>
      </c>
      <c r="F240" s="1">
        <f t="shared" si="22"/>
        <v>0</v>
      </c>
      <c r="G240" s="1">
        <f t="shared" si="23"/>
        <v>0.03316051628737876</v>
      </c>
    </row>
    <row r="241" spans="2:7" ht="15">
      <c r="B241" s="1">
        <f t="shared" si="18"/>
        <v>305.60000000000446</v>
      </c>
      <c r="C241" s="1">
        <f t="shared" si="19"/>
        <v>0.031691667051208454</v>
      </c>
      <c r="D241" s="1">
        <f t="shared" si="20"/>
        <v>0</v>
      </c>
      <c r="E241" s="1">
        <f t="shared" si="21"/>
        <v>0</v>
      </c>
      <c r="F241" s="1">
        <f t="shared" si="22"/>
        <v>0</v>
      </c>
      <c r="G241" s="1">
        <f t="shared" si="23"/>
        <v>0.031691667051208454</v>
      </c>
    </row>
    <row r="242" spans="2:7" ht="15">
      <c r="B242" s="1">
        <f t="shared" si="18"/>
        <v>305.7000000000045</v>
      </c>
      <c r="C242" s="1">
        <f t="shared" si="19"/>
        <v>0.03026316596499941</v>
      </c>
      <c r="D242" s="1">
        <f t="shared" si="20"/>
        <v>0</v>
      </c>
      <c r="E242" s="1">
        <f t="shared" si="21"/>
        <v>0</v>
      </c>
      <c r="F242" s="1">
        <f t="shared" si="22"/>
        <v>0</v>
      </c>
      <c r="G242" s="1">
        <f t="shared" si="23"/>
        <v>0.03026316596499941</v>
      </c>
    </row>
    <row r="243" spans="2:7" ht="15">
      <c r="B243" s="1">
        <f t="shared" si="18"/>
        <v>305.8000000000045</v>
      </c>
      <c r="C243" s="1">
        <f t="shared" si="19"/>
        <v>0.028875473090380126</v>
      </c>
      <c r="D243" s="1">
        <f t="shared" si="20"/>
        <v>0</v>
      </c>
      <c r="E243" s="1">
        <f t="shared" si="21"/>
        <v>0</v>
      </c>
      <c r="F243" s="1">
        <f t="shared" si="22"/>
        <v>0</v>
      </c>
      <c r="G243" s="1">
        <f t="shared" si="23"/>
        <v>0.028875473090380126</v>
      </c>
    </row>
    <row r="244" spans="2:7" ht="15">
      <c r="B244" s="1">
        <f t="shared" si="18"/>
        <v>305.9000000000045</v>
      </c>
      <c r="C244" s="1">
        <f t="shared" si="19"/>
        <v>0.027528929973599778</v>
      </c>
      <c r="D244" s="1">
        <f t="shared" si="20"/>
        <v>0</v>
      </c>
      <c r="E244" s="1">
        <f t="shared" si="21"/>
        <v>0</v>
      </c>
      <c r="F244" s="1">
        <f t="shared" si="22"/>
        <v>0</v>
      </c>
      <c r="G244" s="1">
        <f t="shared" si="23"/>
        <v>0.027528929973599778</v>
      </c>
    </row>
    <row r="245" spans="2:7" ht="15">
      <c r="B245" s="1">
        <f t="shared" si="18"/>
        <v>306.00000000000455</v>
      </c>
      <c r="C245" s="1">
        <f t="shared" si="19"/>
        <v>0.026223763989686736</v>
      </c>
      <c r="D245" s="1">
        <f t="shared" si="20"/>
        <v>0</v>
      </c>
      <c r="E245" s="1">
        <f t="shared" si="21"/>
        <v>0</v>
      </c>
      <c r="F245" s="1">
        <f t="shared" si="22"/>
        <v>0</v>
      </c>
      <c r="G245" s="1">
        <f t="shared" si="23"/>
        <v>0.026223763989686736</v>
      </c>
    </row>
    <row r="246" spans="2:7" ht="15">
      <c r="B246" s="1">
        <f t="shared" si="18"/>
        <v>306.10000000000457</v>
      </c>
      <c r="C246" s="1">
        <f t="shared" si="19"/>
        <v>0.024960092940592853</v>
      </c>
      <c r="D246" s="1">
        <f t="shared" si="20"/>
        <v>0</v>
      </c>
      <c r="E246" s="1">
        <f t="shared" si="21"/>
        <v>0</v>
      </c>
      <c r="F246" s="1">
        <f t="shared" si="22"/>
        <v>0</v>
      </c>
      <c r="G246" s="1">
        <f t="shared" si="23"/>
        <v>0.024960092940592853</v>
      </c>
    </row>
    <row r="247" spans="2:7" ht="15">
      <c r="B247" s="1">
        <f t="shared" si="18"/>
        <v>306.2000000000046</v>
      </c>
      <c r="C247" s="1">
        <f t="shared" si="19"/>
        <v>0.02373792987351106</v>
      </c>
      <c r="D247" s="1">
        <f t="shared" si="20"/>
        <v>0</v>
      </c>
      <c r="E247" s="1">
        <f t="shared" si="21"/>
        <v>0</v>
      </c>
      <c r="F247" s="1">
        <f t="shared" si="22"/>
        <v>0</v>
      </c>
      <c r="G247" s="1">
        <f t="shared" si="23"/>
        <v>0.02373792987351106</v>
      </c>
    </row>
    <row r="248" spans="2:7" ht="15">
      <c r="B248" s="1">
        <f t="shared" si="18"/>
        <v>306.3000000000046</v>
      </c>
      <c r="C248" s="1">
        <f t="shared" si="19"/>
        <v>0.02255718808591621</v>
      </c>
      <c r="D248" s="1">
        <f t="shared" si="20"/>
        <v>0</v>
      </c>
      <c r="E248" s="1">
        <f t="shared" si="21"/>
        <v>0</v>
      </c>
      <c r="F248" s="1">
        <f t="shared" si="22"/>
        <v>0</v>
      </c>
      <c r="G248" s="1">
        <f t="shared" si="23"/>
        <v>0.02255718808591621</v>
      </c>
    </row>
    <row r="249" spans="2:7" ht="15">
      <c r="B249" s="1">
        <f t="shared" si="18"/>
        <v>306.40000000000464</v>
      </c>
      <c r="C249" s="1">
        <f t="shared" si="19"/>
        <v>0.021417686284436684</v>
      </c>
      <c r="D249" s="1">
        <f t="shared" si="20"/>
        <v>0</v>
      </c>
      <c r="E249" s="1">
        <f t="shared" si="21"/>
        <v>0</v>
      </c>
      <c r="F249" s="1">
        <f t="shared" si="22"/>
        <v>0</v>
      </c>
      <c r="G249" s="1">
        <f t="shared" si="23"/>
        <v>0.021417686284436684</v>
      </c>
    </row>
    <row r="250" spans="2:7" ht="15">
      <c r="B250" s="1">
        <f t="shared" si="18"/>
        <v>306.50000000000466</v>
      </c>
      <c r="C250" s="1">
        <f t="shared" si="19"/>
        <v>0.020319153865405018</v>
      </c>
      <c r="D250" s="1">
        <f t="shared" si="20"/>
        <v>0</v>
      </c>
      <c r="E250" s="1">
        <f t="shared" si="21"/>
        <v>0</v>
      </c>
      <c r="F250" s="1">
        <f t="shared" si="22"/>
        <v>0</v>
      </c>
      <c r="G250" s="1">
        <f t="shared" si="23"/>
        <v>0.020319153865405018</v>
      </c>
    </row>
    <row r="251" spans="2:7" ht="15">
      <c r="B251" s="1">
        <f t="shared" si="18"/>
        <v>306.6000000000047</v>
      </c>
      <c r="C251" s="1">
        <f t="shared" si="19"/>
        <v>0.019261236285844207</v>
      </c>
      <c r="D251" s="1">
        <f t="shared" si="20"/>
        <v>0</v>
      </c>
      <c r="E251" s="1">
        <f t="shared" si="21"/>
        <v>0</v>
      </c>
      <c r="F251" s="1">
        <f t="shared" si="22"/>
        <v>0</v>
      </c>
      <c r="G251" s="1">
        <f t="shared" si="23"/>
        <v>0.019261236285844207</v>
      </c>
    </row>
    <row r="252" spans="2:7" ht="15">
      <c r="B252" s="1">
        <f t="shared" si="18"/>
        <v>306.7000000000047</v>
      </c>
      <c r="C252" s="1">
        <f t="shared" si="19"/>
        <v>0.018243500494708954</v>
      </c>
      <c r="D252" s="1">
        <f t="shared" si="20"/>
        <v>0</v>
      </c>
      <c r="E252" s="1">
        <f t="shared" si="21"/>
        <v>0</v>
      </c>
      <c r="F252" s="1">
        <f t="shared" si="22"/>
        <v>0</v>
      </c>
      <c r="G252" s="1">
        <f t="shared" si="23"/>
        <v>0.018243500494708954</v>
      </c>
    </row>
    <row r="253" spans="2:7" ht="15">
      <c r="B253" s="1">
        <f t="shared" si="18"/>
        <v>306.80000000000473</v>
      </c>
      <c r="C253" s="1">
        <f t="shared" si="19"/>
        <v>0.017265440395401226</v>
      </c>
      <c r="D253" s="1">
        <f t="shared" si="20"/>
        <v>0</v>
      </c>
      <c r="E253" s="1">
        <f t="shared" si="21"/>
        <v>0</v>
      </c>
      <c r="F253" s="1">
        <f t="shared" si="22"/>
        <v>0</v>
      </c>
      <c r="G253" s="1">
        <f t="shared" si="23"/>
        <v>0.017265440395401226</v>
      </c>
    </row>
    <row r="254" spans="2:7" ht="15">
      <c r="B254" s="1">
        <f t="shared" si="18"/>
        <v>306.90000000000475</v>
      </c>
      <c r="C254" s="1">
        <f t="shared" si="19"/>
        <v>0.01632648231190279</v>
      </c>
      <c r="D254" s="1">
        <f t="shared" si="20"/>
        <v>0</v>
      </c>
      <c r="E254" s="1">
        <f t="shared" si="21"/>
        <v>0</v>
      </c>
      <c r="F254" s="1">
        <f t="shared" si="22"/>
        <v>0</v>
      </c>
      <c r="G254" s="1">
        <f t="shared" si="23"/>
        <v>0.01632648231190279</v>
      </c>
    </row>
    <row r="255" spans="2:7" ht="15">
      <c r="B255" s="1">
        <f t="shared" si="18"/>
        <v>307.0000000000048</v>
      </c>
      <c r="C255" s="1">
        <f t="shared" si="19"/>
        <v>0.015425990432297353</v>
      </c>
      <c r="D255" s="1">
        <f t="shared" si="20"/>
        <v>0</v>
      </c>
      <c r="E255" s="1">
        <f t="shared" si="21"/>
        <v>0</v>
      </c>
      <c r="F255" s="1">
        <f t="shared" si="22"/>
        <v>0</v>
      </c>
      <c r="G255" s="1">
        <f t="shared" si="23"/>
        <v>0.015425990432297353</v>
      </c>
    </row>
    <row r="256" spans="2:7" ht="15">
      <c r="B256" s="1">
        <f t="shared" si="18"/>
        <v>307.1000000000048</v>
      </c>
      <c r="C256" s="1">
        <f t="shared" si="19"/>
        <v>0.014563272204975572</v>
      </c>
      <c r="D256" s="1">
        <f t="shared" si="20"/>
        <v>0</v>
      </c>
      <c r="E256" s="1">
        <f t="shared" si="21"/>
        <v>0</v>
      </c>
      <c r="F256" s="1">
        <f t="shared" si="22"/>
        <v>0</v>
      </c>
      <c r="G256" s="1">
        <f t="shared" si="23"/>
        <v>0.014563272204975572</v>
      </c>
    </row>
    <row r="257" spans="2:7" ht="15">
      <c r="B257" s="1">
        <f t="shared" si="18"/>
        <v>307.2000000000048</v>
      </c>
      <c r="C257" s="1">
        <f t="shared" si="19"/>
        <v>0.013737583664412776</v>
      </c>
      <c r="D257" s="1">
        <f t="shared" si="20"/>
        <v>0</v>
      </c>
      <c r="E257" s="1">
        <f t="shared" si="21"/>
        <v>0</v>
      </c>
      <c r="F257" s="1">
        <f t="shared" si="22"/>
        <v>0</v>
      </c>
      <c r="G257" s="1">
        <f t="shared" si="23"/>
        <v>0.013737583664412776</v>
      </c>
    </row>
    <row r="258" spans="2:7" ht="15">
      <c r="B258" s="1">
        <f t="shared" si="18"/>
        <v>307.30000000000484</v>
      </c>
      <c r="C258" s="1">
        <f t="shared" si="19"/>
        <v>0.01294813466506506</v>
      </c>
      <c r="D258" s="1">
        <f t="shared" si="20"/>
        <v>0</v>
      </c>
      <c r="E258" s="1">
        <f t="shared" si="21"/>
        <v>0</v>
      </c>
      <c r="F258" s="1">
        <f t="shared" si="22"/>
        <v>0</v>
      </c>
      <c r="G258" s="1">
        <f t="shared" si="23"/>
        <v>0.01294813466506506</v>
      </c>
    </row>
    <row r="259" spans="2:7" ht="15">
      <c r="B259" s="1">
        <f t="shared" si="18"/>
        <v>307.40000000000487</v>
      </c>
      <c r="C259" s="1">
        <f t="shared" si="19"/>
        <v>0.012194094003630388</v>
      </c>
      <c r="D259" s="1">
        <f t="shared" si="20"/>
        <v>0</v>
      </c>
      <c r="E259" s="1">
        <f t="shared" si="21"/>
        <v>0</v>
      </c>
      <c r="F259" s="1">
        <f t="shared" si="22"/>
        <v>0</v>
      </c>
      <c r="G259" s="1">
        <f t="shared" si="23"/>
        <v>0.012194094003630388</v>
      </c>
    </row>
    <row r="260" spans="2:7" ht="15">
      <c r="B260" s="1">
        <f t="shared" si="18"/>
        <v>307.5000000000049</v>
      </c>
      <c r="C260" s="1">
        <f t="shared" si="19"/>
        <v>0.011474594411652259</v>
      </c>
      <c r="D260" s="1">
        <f t="shared" si="20"/>
        <v>0</v>
      </c>
      <c r="E260" s="1">
        <f t="shared" si="21"/>
        <v>0</v>
      </c>
      <c r="F260" s="1">
        <f t="shared" si="22"/>
        <v>0</v>
      </c>
      <c r="G260" s="1">
        <f t="shared" si="23"/>
        <v>0.011474594411652259</v>
      </c>
    </row>
    <row r="261" spans="2:7" ht="15">
      <c r="B261" s="1">
        <f t="shared" si="18"/>
        <v>307.6000000000049</v>
      </c>
      <c r="C261" s="1">
        <f t="shared" si="19"/>
        <v>0.010788737402190645</v>
      </c>
      <c r="D261" s="1">
        <f t="shared" si="20"/>
        <v>0</v>
      </c>
      <c r="E261" s="1">
        <f t="shared" si="21"/>
        <v>0</v>
      </c>
      <c r="F261" s="1">
        <f t="shared" si="22"/>
        <v>0</v>
      </c>
      <c r="G261" s="1">
        <f t="shared" si="23"/>
        <v>0.010788737402190645</v>
      </c>
    </row>
    <row r="262" spans="2:7" ht="15">
      <c r="B262" s="1">
        <f t="shared" si="18"/>
        <v>307.70000000000493</v>
      </c>
      <c r="C262" s="1">
        <f t="shared" si="19"/>
        <v>0.010135597956034689</v>
      </c>
      <c r="D262" s="1">
        <f t="shared" si="20"/>
        <v>0</v>
      </c>
      <c r="E262" s="1">
        <f t="shared" si="21"/>
        <v>0</v>
      </c>
      <c r="F262" s="1">
        <f t="shared" si="22"/>
        <v>0</v>
      </c>
      <c r="G262" s="1">
        <f t="shared" si="23"/>
        <v>0.010135597956034689</v>
      </c>
    </row>
    <row r="263" spans="2:7" ht="15">
      <c r="B263" s="1">
        <f t="shared" si="18"/>
        <v>307.80000000000496</v>
      </c>
      <c r="C263" s="1">
        <f t="shared" si="19"/>
        <v>0.009514229034671645</v>
      </c>
      <c r="D263" s="1">
        <f t="shared" si="20"/>
        <v>0</v>
      </c>
      <c r="E263" s="1">
        <f t="shared" si="21"/>
        <v>0</v>
      </c>
      <c r="F263" s="1">
        <f t="shared" si="22"/>
        <v>0</v>
      </c>
      <c r="G263" s="1">
        <f t="shared" si="23"/>
        <v>0.009514229034671645</v>
      </c>
    </row>
    <row r="264" spans="2:7" ht="15">
      <c r="B264" s="1">
        <f t="shared" si="18"/>
        <v>307.900000000005</v>
      </c>
      <c r="C264" s="1">
        <f t="shared" si="19"/>
        <v>0.008923665908944785</v>
      </c>
      <c r="D264" s="1">
        <f t="shared" si="20"/>
        <v>0</v>
      </c>
      <c r="E264" s="1">
        <f t="shared" si="21"/>
        <v>0</v>
      </c>
      <c r="F264" s="1">
        <f t="shared" si="22"/>
        <v>0</v>
      </c>
      <c r="G264" s="1">
        <f t="shared" si="23"/>
        <v>0.008923665908944785</v>
      </c>
    </row>
    <row r="265" spans="2:7" ht="15">
      <c r="B265" s="1">
        <f t="shared" si="18"/>
        <v>308.000000000005</v>
      </c>
      <c r="C265" s="1">
        <f t="shared" si="19"/>
        <v>0.00836293029401861</v>
      </c>
      <c r="D265" s="1">
        <f t="shared" si="20"/>
        <v>0</v>
      </c>
      <c r="E265" s="1">
        <f t="shared" si="21"/>
        <v>0</v>
      </c>
      <c r="F265" s="1">
        <f t="shared" si="22"/>
        <v>0</v>
      </c>
      <c r="G265" s="1">
        <f t="shared" si="23"/>
        <v>0.00836293029401861</v>
      </c>
    </row>
    <row r="266" spans="2:7" ht="15">
      <c r="B266" s="1">
        <f t="shared" si="18"/>
        <v>308.100000000005</v>
      </c>
      <c r="C266" s="1">
        <f t="shared" si="19"/>
        <v>0.007831034282912703</v>
      </c>
      <c r="D266" s="1">
        <f t="shared" si="20"/>
        <v>0</v>
      </c>
      <c r="E266" s="1">
        <f t="shared" si="21"/>
        <v>0</v>
      </c>
      <c r="F266" s="1">
        <f t="shared" si="22"/>
        <v>0</v>
      </c>
      <c r="G266" s="1">
        <f t="shared" si="23"/>
        <v>0.007831034282912703</v>
      </c>
    </row>
    <row r="267" spans="2:7" ht="15">
      <c r="B267" s="1">
        <f t="shared" si="18"/>
        <v>308.20000000000505</v>
      </c>
      <c r="C267" s="1">
        <f t="shared" si="19"/>
        <v>0.007326984072456657</v>
      </c>
      <c r="D267" s="1">
        <f t="shared" si="20"/>
        <v>0</v>
      </c>
      <c r="E267" s="1">
        <f t="shared" si="21"/>
        <v>0</v>
      </c>
      <c r="F267" s="1">
        <f t="shared" si="22"/>
        <v>0</v>
      </c>
      <c r="G267" s="1">
        <f t="shared" si="23"/>
        <v>0.007326984072456657</v>
      </c>
    </row>
    <row r="268" spans="2:7" ht="15">
      <c r="B268" s="1">
        <f t="shared" si="18"/>
        <v>308.30000000000507</v>
      </c>
      <c r="C268" s="1">
        <f t="shared" si="19"/>
        <v>0.0068497834770500764</v>
      </c>
      <c r="D268" s="1">
        <f t="shared" si="20"/>
        <v>0</v>
      </c>
      <c r="E268" s="1">
        <f t="shared" si="21"/>
        <v>0</v>
      </c>
      <c r="F268" s="1">
        <f t="shared" si="22"/>
        <v>0</v>
      </c>
      <c r="G268" s="1">
        <f t="shared" si="23"/>
        <v>0.0068497834770500764</v>
      </c>
    </row>
    <row r="269" spans="2:7" ht="15">
      <c r="B269" s="1">
        <f t="shared" si="18"/>
        <v>308.4000000000051</v>
      </c>
      <c r="C269" s="1">
        <f t="shared" si="19"/>
        <v>0.006398437227075623</v>
      </c>
      <c r="D269" s="1">
        <f t="shared" si="20"/>
        <v>0</v>
      </c>
      <c r="E269" s="1">
        <f t="shared" si="21"/>
        <v>0</v>
      </c>
      <c r="F269" s="1">
        <f t="shared" si="22"/>
        <v>0</v>
      </c>
      <c r="G269" s="1">
        <f t="shared" si="23"/>
        <v>0.006398437227075623</v>
      </c>
    </row>
    <row r="270" spans="2:7" ht="15">
      <c r="B270" s="1">
        <f t="shared" si="18"/>
        <v>308.5000000000051</v>
      </c>
      <c r="C270" s="1">
        <f t="shared" si="19"/>
        <v>0.005971954050204565</v>
      </c>
      <c r="D270" s="1">
        <f t="shared" si="20"/>
        <v>0</v>
      </c>
      <c r="E270" s="1">
        <f t="shared" si="21"/>
        <v>0</v>
      </c>
      <c r="F270" s="1">
        <f t="shared" si="22"/>
        <v>0</v>
      </c>
      <c r="G270" s="1">
        <f t="shared" si="23"/>
        <v>0.005971954050204565</v>
      </c>
    </row>
    <row r="271" spans="2:7" ht="15">
      <c r="B271" s="1">
        <f t="shared" si="18"/>
        <v>308.60000000000514</v>
      </c>
      <c r="C271" s="1">
        <f t="shared" si="19"/>
        <v>0.005569349535146759</v>
      </c>
      <c r="D271" s="1">
        <f t="shared" si="20"/>
        <v>0</v>
      </c>
      <c r="E271" s="1">
        <f t="shared" si="21"/>
        <v>0</v>
      </c>
      <c r="F271" s="1">
        <f t="shared" si="22"/>
        <v>0</v>
      </c>
      <c r="G271" s="1">
        <f t="shared" si="23"/>
        <v>0.005569349535146759</v>
      </c>
    </row>
    <row r="272" spans="2:7" ht="15">
      <c r="B272" s="1">
        <f t="shared" si="18"/>
        <v>308.70000000000516</v>
      </c>
      <c r="C272" s="1">
        <f t="shared" si="19"/>
        <v>0.005189648778627281</v>
      </c>
      <c r="D272" s="1">
        <f t="shared" si="20"/>
        <v>0</v>
      </c>
      <c r="E272" s="1">
        <f t="shared" si="21"/>
        <v>0</v>
      </c>
      <c r="F272" s="1">
        <f t="shared" si="22"/>
        <v>0</v>
      </c>
      <c r="G272" s="1">
        <f t="shared" si="23"/>
        <v>0.005189648778627281</v>
      </c>
    </row>
    <row r="273" spans="2:7" ht="15">
      <c r="B273" s="1">
        <f t="shared" si="18"/>
        <v>308.8000000000052</v>
      </c>
      <c r="C273" s="1">
        <f t="shared" si="19"/>
        <v>0.0048318888175160205</v>
      </c>
      <c r="D273" s="1">
        <f t="shared" si="20"/>
        <v>0</v>
      </c>
      <c r="E273" s="1">
        <f t="shared" si="21"/>
        <v>0</v>
      </c>
      <c r="F273" s="1">
        <f t="shared" si="22"/>
        <v>0</v>
      </c>
      <c r="G273" s="1">
        <f t="shared" si="23"/>
        <v>0.0048318888175160205</v>
      </c>
    </row>
    <row r="274" spans="2:7" ht="15">
      <c r="B274" s="1">
        <f t="shared" si="18"/>
        <v>308.9000000000052</v>
      </c>
      <c r="C274" s="1">
        <f t="shared" si="19"/>
        <v>0.004495120849092377</v>
      </c>
      <c r="D274" s="1">
        <f t="shared" si="20"/>
        <v>0</v>
      </c>
      <c r="E274" s="1">
        <f t="shared" si="21"/>
        <v>0</v>
      </c>
      <c r="F274" s="1">
        <f t="shared" si="22"/>
        <v>0</v>
      </c>
      <c r="G274" s="1">
        <f t="shared" si="23"/>
        <v>0.004495120849092377</v>
      </c>
    </row>
    <row r="275" spans="2:7" ht="15">
      <c r="B275" s="1">
        <f t="shared" si="18"/>
        <v>309.00000000000523</v>
      </c>
      <c r="C275" s="1">
        <f t="shared" si="19"/>
        <v>0.004178412243393093</v>
      </c>
      <c r="D275" s="1">
        <f t="shared" si="20"/>
        <v>0</v>
      </c>
      <c r="E275" s="1">
        <f t="shared" si="21"/>
        <v>0</v>
      </c>
      <c r="F275" s="1">
        <f t="shared" si="22"/>
        <v>0</v>
      </c>
      <c r="G275" s="1">
        <f t="shared" si="23"/>
        <v>0.004178412243393093</v>
      </c>
    </row>
    <row r="276" spans="2:7" ht="15">
      <c r="B276" s="1">
        <f t="shared" si="18"/>
        <v>309.10000000000525</v>
      </c>
      <c r="C276" s="1">
        <f t="shared" si="19"/>
        <v>0.0038808483524664615</v>
      </c>
      <c r="D276" s="1">
        <f t="shared" si="20"/>
        <v>0</v>
      </c>
      <c r="E276" s="1">
        <f t="shared" si="21"/>
        <v>0</v>
      </c>
      <c r="F276" s="1">
        <f t="shared" si="22"/>
        <v>0</v>
      </c>
      <c r="G276" s="1">
        <f t="shared" si="23"/>
        <v>0.0038808483524664615</v>
      </c>
    </row>
    <row r="277" spans="2:7" ht="15">
      <c r="B277" s="1">
        <f t="shared" si="18"/>
        <v>309.2000000000053</v>
      </c>
      <c r="C277" s="1">
        <f t="shared" si="19"/>
        <v>0.003601534122140613</v>
      </c>
      <c r="D277" s="1">
        <f t="shared" si="20"/>
        <v>0</v>
      </c>
      <c r="E277" s="1">
        <f t="shared" si="21"/>
        <v>0</v>
      </c>
      <c r="F277" s="1">
        <f t="shared" si="22"/>
        <v>0</v>
      </c>
      <c r="G277" s="1">
        <f t="shared" si="23"/>
        <v>0.003601534122140613</v>
      </c>
    </row>
    <row r="278" spans="2:7" ht="15">
      <c r="B278" s="1">
        <f t="shared" si="18"/>
        <v>309.3000000000053</v>
      </c>
      <c r="C278" s="1">
        <f t="shared" si="19"/>
        <v>0.003339595512608254</v>
      </c>
      <c r="D278" s="1">
        <f t="shared" si="20"/>
        <v>0</v>
      </c>
      <c r="E278" s="1">
        <f t="shared" si="21"/>
        <v>0</v>
      </c>
      <c r="F278" s="1">
        <f t="shared" si="22"/>
        <v>0</v>
      </c>
      <c r="G278" s="1">
        <f t="shared" si="23"/>
        <v>0.003339595512608254</v>
      </c>
    </row>
    <row r="279" spans="2:7" ht="15">
      <c r="B279" s="1">
        <f t="shared" si="18"/>
        <v>309.4000000000053</v>
      </c>
      <c r="C279" s="1">
        <f t="shared" si="19"/>
        <v>0.0030941807347362213</v>
      </c>
      <c r="D279" s="1">
        <f t="shared" si="20"/>
        <v>0</v>
      </c>
      <c r="E279" s="1">
        <f t="shared" si="21"/>
        <v>0</v>
      </c>
      <c r="F279" s="1">
        <f t="shared" si="22"/>
        <v>0</v>
      </c>
      <c r="G279" s="1">
        <f t="shared" si="23"/>
        <v>0.0030941807347362213</v>
      </c>
    </row>
    <row r="280" spans="2:7" ht="15">
      <c r="B280" s="1">
        <f t="shared" si="18"/>
        <v>309.50000000000534</v>
      </c>
      <c r="C280" s="1">
        <f t="shared" si="19"/>
        <v>0.0028644613095276904</v>
      </c>
      <c r="D280" s="1">
        <f t="shared" si="20"/>
        <v>0</v>
      </c>
      <c r="E280" s="1">
        <f t="shared" si="21"/>
        <v>0</v>
      </c>
      <c r="F280" s="1">
        <f t="shared" si="22"/>
        <v>0</v>
      </c>
      <c r="G280" s="1">
        <f t="shared" si="23"/>
        <v>0.0028644613095276904</v>
      </c>
    </row>
    <row r="281" spans="2:7" ht="15">
      <c r="B281" s="1">
        <f t="shared" si="18"/>
        <v>309.60000000000537</v>
      </c>
      <c r="C281" s="1">
        <f t="shared" si="19"/>
        <v>0.002649632958600219</v>
      </c>
      <c r="D281" s="1">
        <f t="shared" si="20"/>
        <v>0</v>
      </c>
      <c r="E281" s="1">
        <f t="shared" si="21"/>
        <v>0</v>
      </c>
      <c r="F281" s="1">
        <f t="shared" si="22"/>
        <v>0</v>
      </c>
      <c r="G281" s="1">
        <f t="shared" si="23"/>
        <v>0.002649632958600219</v>
      </c>
    </row>
    <row r="282" spans="2:7" ht="15">
      <c r="B282" s="1">
        <f t="shared" si="18"/>
        <v>309.7000000000054</v>
      </c>
      <c r="C282" s="1">
        <f t="shared" si="19"/>
        <v>0.002448916333897255</v>
      </c>
      <c r="D282" s="1">
        <f t="shared" si="20"/>
        <v>0</v>
      </c>
      <c r="E282" s="1">
        <f t="shared" si="21"/>
        <v>0</v>
      </c>
      <c r="F282" s="1">
        <f t="shared" si="22"/>
        <v>0</v>
      </c>
      <c r="G282" s="1">
        <f t="shared" si="23"/>
        <v>0.002448916333897255</v>
      </c>
    </row>
    <row r="283" spans="2:7" ht="15">
      <c r="B283" s="1">
        <f t="shared" si="18"/>
        <v>309.8000000000054</v>
      </c>
      <c r="C283" s="1">
        <f t="shared" si="19"/>
        <v>0.002261557595127342</v>
      </c>
      <c r="D283" s="1">
        <f t="shared" si="20"/>
        <v>0</v>
      </c>
      <c r="E283" s="1">
        <f t="shared" si="21"/>
        <v>0</v>
      </c>
      <c r="F283" s="1">
        <f t="shared" si="22"/>
        <v>0</v>
      </c>
      <c r="G283" s="1">
        <f t="shared" si="23"/>
        <v>0.002261557595127342</v>
      </c>
    </row>
    <row r="284" spans="2:7" ht="15">
      <c r="B284" s="1">
        <f t="shared" si="18"/>
        <v>309.90000000000543</v>
      </c>
      <c r="C284" s="1">
        <f t="shared" si="19"/>
        <v>0.0020868288436281905</v>
      </c>
      <c r="D284" s="1">
        <f t="shared" si="20"/>
        <v>0</v>
      </c>
      <c r="E284" s="1">
        <f t="shared" si="21"/>
        <v>0</v>
      </c>
      <c r="F284" s="1">
        <f t="shared" si="22"/>
        <v>0</v>
      </c>
      <c r="G284" s="1">
        <f t="shared" si="23"/>
        <v>0.0020868288436281905</v>
      </c>
    </row>
    <row r="285" spans="2:7" ht="15">
      <c r="B285" s="1">
        <f t="shared" si="18"/>
        <v>310.00000000000546</v>
      </c>
      <c r="C285" s="1">
        <f t="shared" si="19"/>
        <v>0.0019240284214857848</v>
      </c>
      <c r="D285" s="1">
        <f t="shared" si="20"/>
        <v>0</v>
      </c>
      <c r="E285" s="1">
        <f t="shared" si="21"/>
        <v>0</v>
      </c>
      <c r="F285" s="1">
        <f t="shared" si="22"/>
        <v>0</v>
      </c>
      <c r="G285" s="1">
        <f t="shared" si="23"/>
        <v>0.0019240284214857848</v>
      </c>
    </row>
    <row r="286" spans="2:7" ht="15">
      <c r="B286" s="1">
        <f t="shared" si="18"/>
        <v>310.1000000000055</v>
      </c>
      <c r="C286" s="1">
        <f t="shared" si="19"/>
        <v>0.0017724810848063414</v>
      </c>
      <c r="D286" s="1">
        <f t="shared" si="20"/>
        <v>0</v>
      </c>
      <c r="E286" s="1">
        <f t="shared" si="21"/>
        <v>0</v>
      </c>
      <c r="F286" s="1">
        <f t="shared" si="22"/>
        <v>0</v>
      </c>
      <c r="G286" s="1">
        <f t="shared" si="23"/>
        <v>0.0017724810848063414</v>
      </c>
    </row>
    <row r="287" spans="2:7" ht="15">
      <c r="B287" s="1">
        <f t="shared" si="18"/>
        <v>310.2000000000055</v>
      </c>
      <c r="C287" s="1">
        <f t="shared" si="19"/>
        <v>0.0016315380600455491</v>
      </c>
      <c r="D287" s="1">
        <f t="shared" si="20"/>
        <v>0</v>
      </c>
      <c r="E287" s="1">
        <f t="shared" si="21"/>
        <v>0</v>
      </c>
      <c r="F287" s="1">
        <f t="shared" si="22"/>
        <v>0</v>
      </c>
      <c r="G287" s="1">
        <f t="shared" si="23"/>
        <v>0.0016315380600455491</v>
      </c>
    </row>
    <row r="288" spans="2:7" ht="15">
      <c r="B288" s="1">
        <f t="shared" si="18"/>
        <v>310.3000000000055</v>
      </c>
      <c r="C288" s="1">
        <f t="shared" si="19"/>
        <v>0.0015005769922498515</v>
      </c>
      <c r="D288" s="1">
        <f t="shared" si="20"/>
        <v>0</v>
      </c>
      <c r="E288" s="1">
        <f t="shared" si="21"/>
        <v>0</v>
      </c>
      <c r="F288" s="1">
        <f t="shared" si="22"/>
        <v>0</v>
      </c>
      <c r="G288" s="1">
        <f t="shared" si="23"/>
        <v>0.0015005769922498515</v>
      </c>
    </row>
    <row r="289" spans="2:7" ht="15">
      <c r="B289" s="1">
        <f t="shared" si="18"/>
        <v>310.40000000000555</v>
      </c>
      <c r="C289" s="1">
        <f t="shared" si="19"/>
        <v>0.0013790017939632284</v>
      </c>
      <c r="D289" s="1">
        <f t="shared" si="20"/>
        <v>0</v>
      </c>
      <c r="E289" s="1">
        <f t="shared" si="21"/>
        <v>0</v>
      </c>
      <c r="F289" s="1">
        <f t="shared" si="22"/>
        <v>0</v>
      </c>
      <c r="G289" s="1">
        <f t="shared" si="23"/>
        <v>0.0013790017939632284</v>
      </c>
    </row>
    <row r="290" spans="2:7" ht="15">
      <c r="B290" s="1">
        <f t="shared" si="18"/>
        <v>310.50000000000557</v>
      </c>
      <c r="C290" s="1">
        <f t="shared" si="19"/>
        <v>0.001266242403404813</v>
      </c>
      <c r="D290" s="1">
        <f t="shared" si="20"/>
        <v>0</v>
      </c>
      <c r="E290" s="1">
        <f t="shared" si="21"/>
        <v>0</v>
      </c>
      <c r="F290" s="1">
        <f t="shared" si="22"/>
        <v>0</v>
      </c>
      <c r="G290" s="1">
        <f t="shared" si="23"/>
        <v>0.001266242403404813</v>
      </c>
    </row>
    <row r="291" spans="2:7" ht="15">
      <c r="B291" s="1">
        <f t="shared" si="18"/>
        <v>310.6000000000056</v>
      </c>
      <c r="C291" s="1">
        <f t="shared" si="19"/>
        <v>0.0011617544603324313</v>
      </c>
      <c r="D291" s="1">
        <f t="shared" si="20"/>
        <v>0</v>
      </c>
      <c r="E291" s="1">
        <f t="shared" si="21"/>
        <v>0</v>
      </c>
      <c r="F291" s="1">
        <f t="shared" si="22"/>
        <v>0</v>
      </c>
      <c r="G291" s="1">
        <f t="shared" si="23"/>
        <v>0.0011617544603324313</v>
      </c>
    </row>
    <row r="292" spans="2:7" ht="15">
      <c r="B292" s="1">
        <f t="shared" si="18"/>
        <v>310.7000000000056</v>
      </c>
      <c r="C292" s="1">
        <f t="shared" si="19"/>
        <v>0.001065018907779537</v>
      </c>
      <c r="D292" s="1">
        <f t="shared" si="20"/>
        <v>0</v>
      </c>
      <c r="E292" s="1">
        <f t="shared" si="21"/>
        <v>0</v>
      </c>
      <c r="F292" s="1">
        <f t="shared" si="22"/>
        <v>0</v>
      </c>
      <c r="G292" s="1">
        <f t="shared" si="23"/>
        <v>0.001065018907779537</v>
      </c>
    </row>
    <row r="293" spans="2:7" ht="15">
      <c r="B293" s="1">
        <f t="shared" si="18"/>
        <v>310.80000000000564</v>
      </c>
      <c r="C293" s="1">
        <f t="shared" si="19"/>
        <v>0.000975541527592581</v>
      </c>
      <c r="D293" s="1">
        <f t="shared" si="20"/>
        <v>0</v>
      </c>
      <c r="E293" s="1">
        <f t="shared" si="21"/>
        <v>0</v>
      </c>
      <c r="F293" s="1">
        <f t="shared" si="22"/>
        <v>0</v>
      </c>
      <c r="G293" s="1">
        <f t="shared" si="23"/>
        <v>0.000975541527592581</v>
      </c>
    </row>
    <row r="294" spans="2:7" ht="15">
      <c r="B294" s="1">
        <f t="shared" si="18"/>
        <v>310.90000000000566</v>
      </c>
      <c r="C294" s="1">
        <f t="shared" si="19"/>
        <v>0.0008928524174071666</v>
      </c>
      <c r="D294" s="1">
        <f t="shared" si="20"/>
        <v>0</v>
      </c>
      <c r="E294" s="1">
        <f t="shared" si="21"/>
        <v>0</v>
      </c>
      <c r="F294" s="1">
        <f t="shared" si="22"/>
        <v>0</v>
      </c>
      <c r="G294" s="1">
        <f t="shared" si="23"/>
        <v>0.0008928524174071666</v>
      </c>
    </row>
    <row r="295" spans="2:7" ht="15">
      <c r="B295" s="1">
        <f t="shared" si="18"/>
        <v>311.0000000000057</v>
      </c>
      <c r="C295" s="1">
        <f t="shared" si="19"/>
        <v>0.000816505416388722</v>
      </c>
      <c r="D295" s="1">
        <f t="shared" si="20"/>
        <v>0</v>
      </c>
      <c r="E295" s="1">
        <f t="shared" si="21"/>
        <v>0</v>
      </c>
      <c r="F295" s="1">
        <f t="shared" si="22"/>
        <v>0</v>
      </c>
      <c r="G295" s="1">
        <f t="shared" si="23"/>
        <v>0.000816505416388722</v>
      </c>
    </row>
    <row r="296" spans="2:7" ht="15">
      <c r="B296" s="1">
        <f t="shared" si="18"/>
        <v>311.1000000000057</v>
      </c>
      <c r="C296" s="1">
        <f t="shared" si="19"/>
        <v>0.0007460774867310304</v>
      </c>
      <c r="D296" s="1">
        <f t="shared" si="20"/>
        <v>0</v>
      </c>
      <c r="E296" s="1">
        <f t="shared" si="21"/>
        <v>0</v>
      </c>
      <c r="F296" s="1">
        <f t="shared" si="22"/>
        <v>0</v>
      </c>
      <c r="G296" s="1">
        <f t="shared" si="23"/>
        <v>0.0007460774867310304</v>
      </c>
    </row>
    <row r="297" spans="2:7" ht="15">
      <c r="B297" s="1">
        <f t="shared" si="18"/>
        <v>311.20000000000573</v>
      </c>
      <c r="C297" s="1">
        <f t="shared" si="19"/>
        <v>0.0006811680575578152</v>
      </c>
      <c r="D297" s="1">
        <f t="shared" si="20"/>
        <v>0</v>
      </c>
      <c r="E297" s="1">
        <f t="shared" si="21"/>
        <v>0</v>
      </c>
      <c r="F297" s="1">
        <f t="shared" si="22"/>
        <v>0</v>
      </c>
      <c r="G297" s="1">
        <f t="shared" si="23"/>
        <v>0.0006811680575578152</v>
      </c>
    </row>
    <row r="298" spans="2:7" ht="15">
      <c r="B298" s="1">
        <f t="shared" si="18"/>
        <v>311.30000000000575</v>
      </c>
      <c r="C298" s="1">
        <f t="shared" si="19"/>
        <v>0.0006213983375124559</v>
      </c>
      <c r="D298" s="1">
        <f t="shared" si="20"/>
        <v>0</v>
      </c>
      <c r="E298" s="1">
        <f t="shared" si="21"/>
        <v>0</v>
      </c>
      <c r="F298" s="1">
        <f t="shared" si="22"/>
        <v>0</v>
      </c>
      <c r="G298" s="1">
        <f t="shared" si="23"/>
        <v>0.0006213983375124559</v>
      </c>
    </row>
    <row r="299" spans="2:7" ht="15">
      <c r="B299" s="1">
        <f t="shared" si="18"/>
        <v>311.4000000000058</v>
      </c>
      <c r="C299" s="1">
        <f t="shared" si="19"/>
        <v>0.0005664106019523228</v>
      </c>
      <c r="D299" s="1">
        <f t="shared" si="20"/>
        <v>0</v>
      </c>
      <c r="E299" s="1">
        <f t="shared" si="21"/>
        <v>0</v>
      </c>
      <c r="F299" s="1">
        <f t="shared" si="22"/>
        <v>0</v>
      </c>
      <c r="G299" s="1">
        <f t="shared" si="23"/>
        <v>0.0005664106019523228</v>
      </c>
    </row>
    <row r="300" spans="2:7" ht="15">
      <c r="B300" s="1">
        <f t="shared" si="18"/>
        <v>311.5000000000058</v>
      </c>
      <c r="C300" s="1">
        <f t="shared" si="19"/>
        <v>0.0005158674602905231</v>
      </c>
      <c r="D300" s="1">
        <f t="shared" si="20"/>
        <v>0</v>
      </c>
      <c r="E300" s="1">
        <f t="shared" si="21"/>
        <v>0</v>
      </c>
      <c r="F300" s="1">
        <f t="shared" si="22"/>
        <v>0</v>
      </c>
      <c r="G300" s="1">
        <f t="shared" si="23"/>
        <v>0.0005158674602905231</v>
      </c>
    </row>
    <row r="301" spans="2:7" ht="15">
      <c r="B301" s="1">
        <f t="shared" si="18"/>
        <v>311.6000000000058</v>
      </c>
      <c r="C301" s="1">
        <f t="shared" si="19"/>
        <v>0.0004694511086520733</v>
      </c>
      <c r="D301" s="1">
        <f t="shared" si="20"/>
        <v>0</v>
      </c>
      <c r="E301" s="1">
        <f t="shared" si="21"/>
        <v>0</v>
      </c>
      <c r="F301" s="1">
        <f t="shared" si="22"/>
        <v>0</v>
      </c>
      <c r="G301" s="1">
        <f t="shared" si="23"/>
        <v>0.0004694511086520733</v>
      </c>
    </row>
    <row r="302" spans="2:7" ht="15">
      <c r="B302" s="1">
        <f aca="true" t="shared" si="24" ref="B302:B325">B301+$C$42</f>
        <v>311.70000000000584</v>
      </c>
      <c r="C302" s="1">
        <f aca="true" t="shared" si="25" ref="C302:C325">NORMDIST(B302,$C$39,$C$40,0)</f>
        <v>0.000426862572636507</v>
      </c>
      <c r="D302" s="1">
        <f aca="true" t="shared" si="26" ref="D302:D325">IF(AND(ROUND(B302,1)&gt;$C$10,ROUND(B302,1)&lt;=$C$9),C302,0)</f>
        <v>0</v>
      </c>
      <c r="E302" s="1">
        <f aca="true" t="shared" si="27" ref="E302:E325">IF(AND(ROUND(B302,1)&gt;=$F$10,ROUND(B302,1)&lt;=$F$9),C302,0)</f>
        <v>0</v>
      </c>
      <c r="F302" s="1">
        <f aca="true" t="shared" si="28" ref="F302:F325">IF(ROUND(B302,1)&lt;=$C$23,C302,0)</f>
        <v>0</v>
      </c>
      <c r="G302" s="1">
        <f aca="true" t="shared" si="29" ref="G302:G325">IF(ROUND(B302,1)&gt;=$F$23,C302,0)</f>
        <v>0.000426862572636507</v>
      </c>
    </row>
    <row r="303" spans="2:7" ht="15">
      <c r="B303" s="1">
        <f t="shared" si="24"/>
        <v>311.80000000000587</v>
      </c>
      <c r="C303" s="1">
        <f t="shared" si="25"/>
        <v>0.0003878209446072122</v>
      </c>
      <c r="D303" s="1">
        <f t="shared" si="26"/>
        <v>0</v>
      </c>
      <c r="E303" s="1">
        <f t="shared" si="27"/>
        <v>0</v>
      </c>
      <c r="F303" s="1">
        <f t="shared" si="28"/>
        <v>0</v>
      </c>
      <c r="G303" s="1">
        <f t="shared" si="29"/>
        <v>0.0003878209446072122</v>
      </c>
    </row>
    <row r="304" spans="2:7" ht="15">
      <c r="B304" s="1">
        <f t="shared" si="24"/>
        <v>311.9000000000059</v>
      </c>
      <c r="C304" s="1">
        <f t="shared" si="25"/>
        <v>0.00035206261956170553</v>
      </c>
      <c r="D304" s="1">
        <f t="shared" si="26"/>
        <v>0</v>
      </c>
      <c r="E304" s="1">
        <f t="shared" si="27"/>
        <v>0</v>
      </c>
      <c r="F304" s="1">
        <f t="shared" si="28"/>
        <v>0</v>
      </c>
      <c r="G304" s="1">
        <f t="shared" si="29"/>
        <v>0.00035206261956170553</v>
      </c>
    </row>
    <row r="305" spans="2:7" ht="15">
      <c r="B305" s="1">
        <f t="shared" si="24"/>
        <v>312.0000000000059</v>
      </c>
      <c r="C305" s="1">
        <f t="shared" si="25"/>
        <v>0.00031934053327867723</v>
      </c>
      <c r="D305" s="1">
        <f t="shared" si="26"/>
        <v>0</v>
      </c>
      <c r="E305" s="1">
        <f t="shared" si="27"/>
        <v>0</v>
      </c>
      <c r="F305" s="1">
        <f t="shared" si="28"/>
        <v>0</v>
      </c>
      <c r="G305" s="1">
        <f t="shared" si="29"/>
        <v>0.00031934053327867723</v>
      </c>
    </row>
    <row r="306" spans="2:7" ht="15">
      <c r="B306" s="1">
        <f t="shared" si="24"/>
        <v>312.10000000000593</v>
      </c>
      <c r="C306" s="1">
        <f t="shared" si="25"/>
        <v>0.0002894234060887134</v>
      </c>
      <c r="D306" s="1">
        <f t="shared" si="26"/>
        <v>0</v>
      </c>
      <c r="E306" s="1">
        <f t="shared" si="27"/>
        <v>0</v>
      </c>
      <c r="F306" s="1">
        <f t="shared" si="28"/>
        <v>0</v>
      </c>
      <c r="G306" s="1">
        <f t="shared" si="29"/>
        <v>0.0002894234060887134</v>
      </c>
    </row>
    <row r="307" spans="2:7" ht="15">
      <c r="B307" s="1">
        <f t="shared" si="24"/>
        <v>312.20000000000596</v>
      </c>
      <c r="C307" s="1">
        <f t="shared" si="25"/>
        <v>0.0002620949952777983</v>
      </c>
      <c r="D307" s="1">
        <f t="shared" si="26"/>
        <v>0</v>
      </c>
      <c r="E307" s="1">
        <f t="shared" si="27"/>
        <v>0</v>
      </c>
      <c r="F307" s="1">
        <f t="shared" si="28"/>
        <v>0</v>
      </c>
      <c r="G307" s="1">
        <f t="shared" si="29"/>
        <v>0.0002620949952777983</v>
      </c>
    </row>
    <row r="308" spans="2:7" ht="15">
      <c r="B308" s="1">
        <f t="shared" si="24"/>
        <v>312.300000000006</v>
      </c>
      <c r="C308" s="1">
        <f t="shared" si="25"/>
        <v>0.00023715335880729305</v>
      </c>
      <c r="D308" s="1">
        <f t="shared" si="26"/>
        <v>0</v>
      </c>
      <c r="E308" s="1">
        <f t="shared" si="27"/>
        <v>0</v>
      </c>
      <c r="F308" s="1">
        <f t="shared" si="28"/>
        <v>0</v>
      </c>
      <c r="G308" s="1">
        <f t="shared" si="29"/>
        <v>0.00023715335880729305</v>
      </c>
    </row>
    <row r="309" spans="2:7" ht="15">
      <c r="B309" s="1">
        <f t="shared" si="24"/>
        <v>312.400000000006</v>
      </c>
      <c r="C309" s="1">
        <f t="shared" si="25"/>
        <v>0.00021441013272223712</v>
      </c>
      <c r="D309" s="1">
        <f t="shared" si="26"/>
        <v>0</v>
      </c>
      <c r="E309" s="1">
        <f t="shared" si="27"/>
        <v>0</v>
      </c>
      <c r="F309" s="1">
        <f t="shared" si="28"/>
        <v>0</v>
      </c>
      <c r="G309" s="1">
        <f t="shared" si="29"/>
        <v>0.00021441013272223712</v>
      </c>
    </row>
    <row r="310" spans="2:7" ht="15">
      <c r="B310" s="1">
        <f t="shared" si="24"/>
        <v>312.500000000006</v>
      </c>
      <c r="C310" s="1">
        <f t="shared" si="25"/>
        <v>0.0001936898243224311</v>
      </c>
      <c r="D310" s="1">
        <f t="shared" si="26"/>
        <v>0</v>
      </c>
      <c r="E310" s="1">
        <f t="shared" si="27"/>
        <v>0</v>
      </c>
      <c r="F310" s="1">
        <f t="shared" si="28"/>
        <v>0</v>
      </c>
      <c r="G310" s="1">
        <f t="shared" si="29"/>
        <v>0.0001936898243224311</v>
      </c>
    </row>
    <row r="311" spans="2:7" ht="15">
      <c r="B311" s="1">
        <f t="shared" si="24"/>
        <v>312.60000000000605</v>
      </c>
      <c r="C311" s="1">
        <f t="shared" si="25"/>
        <v>0.00017482912288856154</v>
      </c>
      <c r="D311" s="1">
        <f t="shared" si="26"/>
        <v>0</v>
      </c>
      <c r="E311" s="1">
        <f t="shared" si="27"/>
        <v>0</v>
      </c>
      <c r="F311" s="1">
        <f t="shared" si="28"/>
        <v>0</v>
      </c>
      <c r="G311" s="1">
        <f t="shared" si="29"/>
        <v>0.00017482912288856154</v>
      </c>
    </row>
    <row r="312" spans="2:7" ht="15">
      <c r="B312" s="1">
        <f t="shared" si="24"/>
        <v>312.70000000000607</v>
      </c>
      <c r="C312" s="1">
        <f t="shared" si="25"/>
        <v>0.00015767622948913054</v>
      </c>
      <c r="D312" s="1">
        <f t="shared" si="26"/>
        <v>0</v>
      </c>
      <c r="E312" s="1">
        <f t="shared" si="27"/>
        <v>0</v>
      </c>
      <c r="F312" s="1">
        <f t="shared" si="28"/>
        <v>0</v>
      </c>
      <c r="G312" s="1">
        <f t="shared" si="29"/>
        <v>0.00015767622948913054</v>
      </c>
    </row>
    <row r="313" spans="2:7" ht="15">
      <c r="B313" s="1">
        <f t="shared" si="24"/>
        <v>312.8000000000061</v>
      </c>
      <c r="C313" s="1">
        <f t="shared" si="25"/>
        <v>0.00014209020714355265</v>
      </c>
      <c r="D313" s="1">
        <f t="shared" si="26"/>
        <v>0</v>
      </c>
      <c r="E313" s="1">
        <f t="shared" si="27"/>
        <v>0</v>
      </c>
      <c r="F313" s="1">
        <f t="shared" si="28"/>
        <v>0</v>
      </c>
      <c r="G313" s="1">
        <f t="shared" si="29"/>
        <v>0.00014209020714355265</v>
      </c>
    </row>
    <row r="314" spans="2:7" ht="15">
      <c r="B314" s="1">
        <f t="shared" si="24"/>
        <v>312.9000000000061</v>
      </c>
      <c r="C314" s="1">
        <f t="shared" si="25"/>
        <v>0.00012794035238263576</v>
      </c>
      <c r="D314" s="1">
        <f t="shared" si="26"/>
        <v>0</v>
      </c>
      <c r="E314" s="1">
        <f t="shared" si="27"/>
        <v>0</v>
      </c>
      <c r="F314" s="1">
        <f t="shared" si="28"/>
        <v>0</v>
      </c>
      <c r="G314" s="1">
        <f t="shared" si="29"/>
        <v>0.00012794035238263576</v>
      </c>
    </row>
    <row r="315" spans="2:7" ht="15">
      <c r="B315" s="1">
        <f t="shared" si="24"/>
        <v>313.00000000000614</v>
      </c>
      <c r="C315" s="1">
        <f t="shared" si="25"/>
        <v>0.00011510558902986478</v>
      </c>
      <c r="D315" s="1">
        <f t="shared" si="26"/>
        <v>0</v>
      </c>
      <c r="E315" s="1">
        <f t="shared" si="27"/>
        <v>0</v>
      </c>
      <c r="F315" s="1">
        <f t="shared" si="28"/>
        <v>0</v>
      </c>
      <c r="G315" s="1">
        <f t="shared" si="29"/>
        <v>0.00011510558902986478</v>
      </c>
    </row>
    <row r="316" spans="2:7" ht="15">
      <c r="B316" s="1">
        <f t="shared" si="24"/>
        <v>313.10000000000616</v>
      </c>
      <c r="C316" s="1">
        <f t="shared" si="25"/>
        <v>0.00010347388482535534</v>
      </c>
      <c r="D316" s="1">
        <f t="shared" si="26"/>
        <v>0</v>
      </c>
      <c r="E316" s="1">
        <f t="shared" si="27"/>
        <v>0</v>
      </c>
      <c r="F316" s="1">
        <f t="shared" si="28"/>
        <v>0</v>
      </c>
      <c r="G316" s="1">
        <f t="shared" si="29"/>
        <v>0.00010347388482535534</v>
      </c>
    </row>
    <row r="317" spans="2:7" ht="15">
      <c r="B317" s="1">
        <f t="shared" si="24"/>
        <v>313.2000000000062</v>
      </c>
      <c r="C317" s="1">
        <f t="shared" si="25"/>
        <v>9.29416913288528E-05</v>
      </c>
      <c r="D317" s="1">
        <f t="shared" si="26"/>
        <v>0</v>
      </c>
      <c r="E317" s="1">
        <f t="shared" si="27"/>
        <v>0</v>
      </c>
      <c r="F317" s="1">
        <f t="shared" si="28"/>
        <v>0</v>
      </c>
      <c r="G317" s="1">
        <f t="shared" si="29"/>
        <v>9.29416913288528E-05</v>
      </c>
    </row>
    <row r="318" spans="2:7" ht="15">
      <c r="B318" s="1">
        <f t="shared" si="24"/>
        <v>313.3000000000062</v>
      </c>
      <c r="C318" s="1">
        <f t="shared" si="25"/>
        <v>8.341340736842648E-05</v>
      </c>
      <c r="D318" s="1">
        <f t="shared" si="26"/>
        <v>0</v>
      </c>
      <c r="E318" s="1">
        <f t="shared" si="27"/>
        <v>0</v>
      </c>
      <c r="F318" s="1">
        <f t="shared" si="28"/>
        <v>0</v>
      </c>
      <c r="G318" s="1">
        <f t="shared" si="29"/>
        <v>8.341340736842648E-05</v>
      </c>
    </row>
    <row r="319" spans="2:7" ht="15">
      <c r="B319" s="1">
        <f t="shared" si="24"/>
        <v>313.40000000000623</v>
      </c>
      <c r="C319" s="1">
        <f t="shared" si="25"/>
        <v>7.480086614714567E-05</v>
      </c>
      <c r="D319" s="1">
        <f t="shared" si="26"/>
        <v>0</v>
      </c>
      <c r="E319" s="1">
        <f t="shared" si="27"/>
        <v>0</v>
      </c>
      <c r="F319" s="1">
        <f t="shared" si="28"/>
        <v>0</v>
      </c>
      <c r="G319" s="1">
        <f t="shared" si="29"/>
        <v>7.480086614714567E-05</v>
      </c>
    </row>
    <row r="320" spans="2:7" ht="15">
      <c r="B320" s="1">
        <f t="shared" si="24"/>
        <v>313.50000000000625</v>
      </c>
      <c r="C320" s="1">
        <f t="shared" si="25"/>
        <v>6.702284598055439E-05</v>
      </c>
      <c r="D320" s="1">
        <f t="shared" si="26"/>
        <v>0</v>
      </c>
      <c r="E320" s="1">
        <f t="shared" si="27"/>
        <v>0</v>
      </c>
      <c r="F320" s="1">
        <f t="shared" si="28"/>
        <v>0</v>
      </c>
      <c r="G320" s="1">
        <f t="shared" si="29"/>
        <v>6.702284598055439E-05</v>
      </c>
    </row>
    <row r="321" spans="2:7" ht="15">
      <c r="B321" s="1">
        <f t="shared" si="24"/>
        <v>313.6000000000063</v>
      </c>
      <c r="C321" s="1">
        <f t="shared" si="25"/>
        <v>6.000460451265794E-05</v>
      </c>
      <c r="D321" s="1">
        <f t="shared" si="26"/>
        <v>0</v>
      </c>
      <c r="E321" s="1">
        <f t="shared" si="27"/>
        <v>0</v>
      </c>
      <c r="F321" s="1">
        <f t="shared" si="28"/>
        <v>0</v>
      </c>
      <c r="G321" s="1">
        <f t="shared" si="29"/>
        <v>6.000460451265794E-05</v>
      </c>
    </row>
    <row r="322" spans="2:7" ht="15">
      <c r="B322" s="1">
        <f t="shared" si="24"/>
        <v>313.7000000000063</v>
      </c>
      <c r="C322" s="1">
        <f t="shared" si="25"/>
        <v>5.3677436146779006E-05</v>
      </c>
      <c r="D322" s="1">
        <f t="shared" si="26"/>
        <v>0</v>
      </c>
      <c r="E322" s="1">
        <f t="shared" si="27"/>
        <v>0</v>
      </c>
      <c r="F322" s="1">
        <f t="shared" si="28"/>
        <v>0</v>
      </c>
      <c r="G322" s="1">
        <f t="shared" si="29"/>
        <v>5.3677436146779006E-05</v>
      </c>
    </row>
    <row r="323" spans="2:7" ht="15">
      <c r="B323" s="1">
        <f t="shared" si="24"/>
        <v>313.8000000000063</v>
      </c>
      <c r="C323" s="1">
        <f t="shared" si="25"/>
        <v>4.797825232941997E-05</v>
      </c>
      <c r="D323" s="1">
        <f t="shared" si="26"/>
        <v>0</v>
      </c>
      <c r="E323" s="1">
        <f t="shared" si="27"/>
        <v>0</v>
      </c>
      <c r="F323" s="1">
        <f t="shared" si="28"/>
        <v>0</v>
      </c>
      <c r="G323" s="1">
        <f t="shared" si="29"/>
        <v>4.797825232941997E-05</v>
      </c>
    </row>
    <row r="324" spans="2:7" ht="15">
      <c r="B324" s="1">
        <f t="shared" si="24"/>
        <v>313.90000000000634</v>
      </c>
      <c r="C324" s="1">
        <f t="shared" si="25"/>
        <v>4.284918423947723E-05</v>
      </c>
      <c r="D324" s="1">
        <f t="shared" si="26"/>
        <v>0</v>
      </c>
      <c r="E324" s="1">
        <f t="shared" si="27"/>
        <v>0</v>
      </c>
      <c r="F324" s="1">
        <f t="shared" si="28"/>
        <v>0</v>
      </c>
      <c r="G324" s="1">
        <f t="shared" si="29"/>
        <v>4.284918423947723E-05</v>
      </c>
    </row>
    <row r="325" spans="2:7" ht="15">
      <c r="B325" s="1">
        <f t="shared" si="24"/>
        <v>314.00000000000637</v>
      </c>
      <c r="C325" s="1">
        <f t="shared" si="25"/>
        <v>3.82372073611176E-05</v>
      </c>
      <c r="D325" s="1">
        <f t="shared" si="26"/>
        <v>0</v>
      </c>
      <c r="E325" s="1">
        <f t="shared" si="27"/>
        <v>0</v>
      </c>
      <c r="F325" s="1">
        <f t="shared" si="28"/>
        <v>0</v>
      </c>
      <c r="G325" s="1">
        <f t="shared" si="29"/>
        <v>3.82372073611176E-05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0" r:id="rId2"/>
  <headerFooter>
    <oddFooter>&amp;L&amp;F&amp;C&amp;A&amp;RPage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6.140625" style="0" bestFit="1" customWidth="1"/>
    <col min="2" max="2" width="12.8515625" style="0" bestFit="1" customWidth="1"/>
    <col min="3" max="3" width="2.57421875" style="0" customWidth="1"/>
    <col min="4" max="4" width="2.28125" style="0" bestFit="1" customWidth="1"/>
    <col min="5" max="5" width="44.421875" style="0" bestFit="1" customWidth="1"/>
    <col min="7" max="7" width="2.57421875" style="0" customWidth="1"/>
  </cols>
  <sheetData>
    <row r="1" spans="1:5" ht="15">
      <c r="A1" s="7" t="s">
        <v>0</v>
      </c>
      <c r="B1" s="4">
        <v>39448</v>
      </c>
      <c r="C1" s="5"/>
      <c r="D1" s="5"/>
      <c r="E1" s="5"/>
    </row>
    <row r="2" spans="1:5" ht="15">
      <c r="A2" s="7" t="s">
        <v>12</v>
      </c>
      <c r="B2" s="4">
        <v>39511</v>
      </c>
      <c r="C2" s="5"/>
      <c r="D2" s="7">
        <v>1</v>
      </c>
      <c r="E2" s="7" t="s">
        <v>13</v>
      </c>
    </row>
    <row r="3" spans="1:5" ht="45">
      <c r="A3" s="7" t="s">
        <v>1</v>
      </c>
      <c r="B3" s="39">
        <f>B2-B1</f>
        <v>63</v>
      </c>
      <c r="C3" s="5"/>
      <c r="D3" s="7">
        <v>2</v>
      </c>
      <c r="E3" s="7" t="s">
        <v>8</v>
      </c>
    </row>
    <row r="4" spans="1:5" ht="30">
      <c r="A4" s="5"/>
      <c r="B4" s="5"/>
      <c r="C4" s="5"/>
      <c r="D4" s="7">
        <v>3</v>
      </c>
      <c r="E4" s="7" t="s">
        <v>14</v>
      </c>
    </row>
    <row r="5" spans="1:5" ht="15">
      <c r="A5" s="7" t="s">
        <v>2</v>
      </c>
      <c r="B5" s="4">
        <f>B1</f>
        <v>39448</v>
      </c>
      <c r="C5" s="5"/>
      <c r="D5" s="5"/>
      <c r="E5" s="5"/>
    </row>
    <row r="6" spans="1:5" ht="30">
      <c r="A6" s="7" t="s">
        <v>3</v>
      </c>
      <c r="B6" s="3">
        <v>90</v>
      </c>
      <c r="C6" s="5"/>
      <c r="D6" s="5"/>
      <c r="E6" s="5"/>
    </row>
    <row r="7" spans="1:5" ht="30">
      <c r="A7" s="7" t="s">
        <v>4</v>
      </c>
      <c r="B7" s="4">
        <f>B5+B6</f>
        <v>39538</v>
      </c>
      <c r="C7" s="5"/>
      <c r="D7" s="7">
        <v>4</v>
      </c>
      <c r="E7" s="7" t="s">
        <v>9</v>
      </c>
    </row>
    <row r="8" spans="1:5" ht="15">
      <c r="A8" s="5"/>
      <c r="B8" s="5"/>
      <c r="C8" s="5"/>
      <c r="D8" s="5"/>
      <c r="E8" s="5"/>
    </row>
    <row r="9" spans="1:5" ht="15">
      <c r="A9" s="7" t="s">
        <v>15</v>
      </c>
      <c r="B9" s="4">
        <v>22951</v>
      </c>
      <c r="C9" s="5"/>
      <c r="D9" s="5"/>
      <c r="E9" s="5"/>
    </row>
    <row r="10" spans="1:5" ht="30">
      <c r="A10" s="7" t="s">
        <v>5</v>
      </c>
      <c r="B10" s="4">
        <f ca="1">TODAY()</f>
        <v>39512</v>
      </c>
      <c r="C10" s="5"/>
      <c r="D10" s="7">
        <v>5</v>
      </c>
      <c r="E10" s="7" t="s">
        <v>16</v>
      </c>
    </row>
    <row r="11" spans="1:5" ht="15">
      <c r="A11" s="7" t="s">
        <v>6</v>
      </c>
      <c r="B11" s="3">
        <f>B10-B9</f>
        <v>16561</v>
      </c>
      <c r="C11" s="5"/>
      <c r="D11" s="7">
        <v>6</v>
      </c>
      <c r="E11" s="7" t="s">
        <v>10</v>
      </c>
    </row>
    <row r="12" spans="1:5" ht="15">
      <c r="A12" s="7" t="s">
        <v>7</v>
      </c>
      <c r="B12" s="3">
        <f>B11/365.25</f>
        <v>45.34154688569473</v>
      </c>
      <c r="C12" s="5"/>
      <c r="D12" s="7">
        <v>7</v>
      </c>
      <c r="E12" s="7" t="s">
        <v>11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  <headerFooter>
    <oddFooter>&amp;L&amp;F&amp;C&amp;A&amp;RPage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2" width="10.7109375" style="0" bestFit="1" customWidth="1"/>
    <col min="3" max="3" width="9.8515625" style="0" bestFit="1" customWidth="1"/>
    <col min="4" max="4" width="3.28125" style="0" customWidth="1"/>
    <col min="5" max="5" width="17.140625" style="0" customWidth="1"/>
    <col min="6" max="6" width="10.8515625" style="0" bestFit="1" customWidth="1"/>
    <col min="7" max="7" width="2.7109375" style="0" customWidth="1"/>
    <col min="8" max="8" width="19.57421875" style="0" customWidth="1"/>
    <col min="9" max="9" width="10.28125" style="0" bestFit="1" customWidth="1"/>
    <col min="10" max="10" width="10.7109375" style="0" bestFit="1" customWidth="1"/>
  </cols>
  <sheetData>
    <row r="1" spans="1:8" ht="15">
      <c r="A1" s="9" t="str">
        <f>ROW()&amp;")"</f>
        <v>1)</v>
      </c>
      <c r="B1" s="10" t="s">
        <v>25</v>
      </c>
      <c r="C1" s="10"/>
      <c r="D1" s="10"/>
      <c r="E1" s="10"/>
      <c r="F1" s="10"/>
      <c r="G1" s="10"/>
      <c r="H1" s="10"/>
    </row>
    <row r="2" spans="1:8" ht="15">
      <c r="A2" s="9" t="str">
        <f>ROW()&amp;")"</f>
        <v>2)</v>
      </c>
      <c r="B2" s="10" t="s">
        <v>26</v>
      </c>
      <c r="C2" s="10"/>
      <c r="D2" s="10"/>
      <c r="E2" s="10"/>
      <c r="F2" s="10"/>
      <c r="G2" s="10"/>
      <c r="H2" s="10"/>
    </row>
    <row r="3" spans="1:8" ht="15">
      <c r="A3" s="9" t="str">
        <f>ROW()&amp;")"</f>
        <v>3)</v>
      </c>
      <c r="B3" s="10" t="s">
        <v>27</v>
      </c>
      <c r="C3" s="10"/>
      <c r="D3" s="10"/>
      <c r="E3" s="10"/>
      <c r="F3" s="10"/>
      <c r="G3" s="10"/>
      <c r="H3" s="10"/>
    </row>
    <row r="5" spans="1:3" ht="15">
      <c r="A5" s="8" t="s">
        <v>17</v>
      </c>
      <c r="B5" s="8" t="s">
        <v>18</v>
      </c>
      <c r="C5" s="8" t="s">
        <v>19</v>
      </c>
    </row>
    <row r="6" spans="1:8" ht="15">
      <c r="A6" s="2">
        <v>39448</v>
      </c>
      <c r="B6" s="1" t="s">
        <v>20</v>
      </c>
      <c r="C6" s="6">
        <v>2634.2</v>
      </c>
      <c r="H6" s="9" t="s">
        <v>24</v>
      </c>
    </row>
    <row r="7" spans="1:8" ht="15">
      <c r="A7" s="2">
        <v>39449</v>
      </c>
      <c r="B7" s="1" t="s">
        <v>21</v>
      </c>
      <c r="C7" s="6">
        <v>2181.33</v>
      </c>
      <c r="E7" s="9" t="s">
        <v>28</v>
      </c>
      <c r="F7" s="1">
        <f>SUMIF(Sales_Rep,H7,Sales)</f>
        <v>31409.15</v>
      </c>
      <c r="H7" s="1" t="s">
        <v>20</v>
      </c>
    </row>
    <row r="8" spans="1:8" ht="15">
      <c r="A8" s="2">
        <v>39450</v>
      </c>
      <c r="B8" s="1" t="s">
        <v>21</v>
      </c>
      <c r="C8" s="6">
        <v>4300.07</v>
      </c>
      <c r="E8" s="9" t="s">
        <v>29</v>
      </c>
      <c r="F8" s="1">
        <f>COUNTIF(Sales_Rep,H8)</f>
        <v>5</v>
      </c>
      <c r="H8" s="1" t="s">
        <v>20</v>
      </c>
    </row>
    <row r="9" spans="1:3" ht="15">
      <c r="A9" s="2">
        <v>39451</v>
      </c>
      <c r="B9" s="1" t="s">
        <v>22</v>
      </c>
      <c r="C9" s="6">
        <v>6385.68</v>
      </c>
    </row>
    <row r="10" spans="1:3" ht="15">
      <c r="A10" s="2">
        <v>39454</v>
      </c>
      <c r="B10" s="1" t="s">
        <v>20</v>
      </c>
      <c r="C10" s="6">
        <v>8142.39</v>
      </c>
    </row>
    <row r="11" spans="1:6" ht="15">
      <c r="A11" s="2">
        <v>39455</v>
      </c>
      <c r="B11" s="1" t="s">
        <v>20</v>
      </c>
      <c r="C11" s="6">
        <v>5833.24</v>
      </c>
      <c r="F11" s="11">
        <f>SUM(C6,C10,C11,C15,C17)</f>
        <v>31409.15</v>
      </c>
    </row>
    <row r="12" spans="1:3" ht="15">
      <c r="A12" s="2">
        <v>39456</v>
      </c>
      <c r="B12" s="1" t="s">
        <v>23</v>
      </c>
      <c r="C12" s="6">
        <v>3658.15</v>
      </c>
    </row>
    <row r="13" spans="1:3" ht="15">
      <c r="A13" s="2">
        <v>39457</v>
      </c>
      <c r="B13" s="1" t="s">
        <v>21</v>
      </c>
      <c r="C13" s="6">
        <v>4612.7</v>
      </c>
    </row>
    <row r="14" spans="1:3" ht="15">
      <c r="A14" s="2">
        <v>39458</v>
      </c>
      <c r="B14" s="1" t="s">
        <v>23</v>
      </c>
      <c r="C14" s="6">
        <v>4832.26</v>
      </c>
    </row>
    <row r="15" spans="1:3" ht="15">
      <c r="A15" s="2">
        <v>39461</v>
      </c>
      <c r="B15" s="1" t="s">
        <v>20</v>
      </c>
      <c r="C15" s="6">
        <v>8618.3</v>
      </c>
    </row>
    <row r="16" spans="1:3" ht="15">
      <c r="A16" s="2">
        <v>39462</v>
      </c>
      <c r="B16" s="1" t="s">
        <v>21</v>
      </c>
      <c r="C16" s="6">
        <v>9953.54</v>
      </c>
    </row>
    <row r="17" spans="1:3" ht="15">
      <c r="A17" s="2">
        <v>39463</v>
      </c>
      <c r="B17" s="1" t="s">
        <v>20</v>
      </c>
      <c r="C17" s="6">
        <v>6181.02</v>
      </c>
    </row>
    <row r="18" spans="1:3" ht="15">
      <c r="A18" s="2">
        <v>39464</v>
      </c>
      <c r="B18" s="1" t="s">
        <v>23</v>
      </c>
      <c r="C18" s="6">
        <v>2973.27</v>
      </c>
    </row>
    <row r="19" spans="1:3" ht="15">
      <c r="A19" s="2">
        <v>39465</v>
      </c>
      <c r="B19" s="1" t="s">
        <v>23</v>
      </c>
      <c r="C19" s="6">
        <v>6226.34</v>
      </c>
    </row>
    <row r="20" spans="1:3" ht="15">
      <c r="A20" s="2">
        <v>39468</v>
      </c>
      <c r="B20" s="1" t="s">
        <v>22</v>
      </c>
      <c r="C20" s="6">
        <v>1163.02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  <headerFooter>
    <oddFooter>&amp;L&amp;F&amp;C&amp;A&amp;RPage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7109375" style="0" bestFit="1" customWidth="1"/>
    <col min="3" max="3" width="10.8515625" style="0" bestFit="1" customWidth="1"/>
    <col min="4" max="4" width="3.28125" style="0" customWidth="1"/>
    <col min="5" max="5" width="17.140625" style="0" customWidth="1"/>
    <col min="6" max="6" width="10.8515625" style="0" bestFit="1" customWidth="1"/>
    <col min="7" max="7" width="2.7109375" style="0" customWidth="1"/>
    <col min="8" max="8" width="19.57421875" style="0" customWidth="1"/>
    <col min="10" max="10" width="9.8515625" style="0" bestFit="1" customWidth="1"/>
  </cols>
  <sheetData>
    <row r="1" spans="1:8" ht="15">
      <c r="A1" s="31" t="str">
        <f>ROW()&amp;")"</f>
        <v>1)</v>
      </c>
      <c r="B1" s="10" t="s">
        <v>104</v>
      </c>
      <c r="C1" s="10"/>
      <c r="D1" s="10"/>
      <c r="E1" s="10"/>
      <c r="F1" s="10"/>
      <c r="G1" s="10"/>
      <c r="H1" s="10"/>
    </row>
    <row r="2" spans="1:8" ht="15">
      <c r="A2" s="31" t="str">
        <f>ROW()&amp;")"</f>
        <v>2)</v>
      </c>
      <c r="B2" s="10" t="s">
        <v>30</v>
      </c>
      <c r="C2" s="10"/>
      <c r="D2" s="10"/>
      <c r="E2" s="10"/>
      <c r="F2" s="10"/>
      <c r="G2" s="10"/>
      <c r="H2" s="10"/>
    </row>
    <row r="3" spans="1:8" ht="30">
      <c r="A3" s="31" t="str">
        <f>ROW()&amp;")"</f>
        <v>3)</v>
      </c>
      <c r="B3" s="10" t="s">
        <v>31</v>
      </c>
      <c r="C3" s="10"/>
      <c r="D3" s="10"/>
      <c r="E3" s="10"/>
      <c r="F3" s="10"/>
      <c r="G3" s="10"/>
      <c r="H3" s="10"/>
    </row>
    <row r="4" spans="1:8" ht="15">
      <c r="A4" s="31" t="str">
        <f>ROW()&amp;")"</f>
        <v>4)</v>
      </c>
      <c r="B4" s="10" t="s">
        <v>32</v>
      </c>
      <c r="C4" s="10"/>
      <c r="D4" s="10"/>
      <c r="E4" s="10"/>
      <c r="F4" s="10"/>
      <c r="G4" s="10"/>
      <c r="H4" s="10"/>
    </row>
    <row r="5" spans="1:8" ht="15">
      <c r="A5" s="31" t="str">
        <f>ROW()&amp;")"</f>
        <v>5)</v>
      </c>
      <c r="B5" s="10" t="s">
        <v>33</v>
      </c>
      <c r="C5" s="10"/>
      <c r="D5" s="10"/>
      <c r="E5" s="10"/>
      <c r="F5" s="10"/>
      <c r="G5" s="10"/>
      <c r="H5" s="10"/>
    </row>
    <row r="7" spans="1:3" ht="15">
      <c r="A7" s="40" t="s">
        <v>17</v>
      </c>
      <c r="B7" s="40" t="s">
        <v>18</v>
      </c>
      <c r="C7" s="40" t="s">
        <v>19</v>
      </c>
    </row>
    <row r="8" spans="1:8" ht="15">
      <c r="A8" s="2">
        <v>39448</v>
      </c>
      <c r="B8" s="1" t="s">
        <v>20</v>
      </c>
      <c r="C8" s="6">
        <v>2634.2</v>
      </c>
      <c r="H8" s="31" t="s">
        <v>24</v>
      </c>
    </row>
    <row r="9" spans="1:8" ht="15">
      <c r="A9" s="2">
        <v>39449</v>
      </c>
      <c r="B9" s="1" t="s">
        <v>21</v>
      </c>
      <c r="C9" s="6">
        <v>2181.33</v>
      </c>
      <c r="E9" s="31" t="s">
        <v>28</v>
      </c>
      <c r="F9" s="41">
        <f>SUMIF(B8:B22,H9,C8:C22)</f>
        <v>31409.15</v>
      </c>
      <c r="H9" s="1" t="s">
        <v>20</v>
      </c>
    </row>
    <row r="10" spans="1:8" ht="15">
      <c r="A10" s="2">
        <v>39450</v>
      </c>
      <c r="B10" s="1" t="s">
        <v>21</v>
      </c>
      <c r="C10" s="6">
        <v>4300.07</v>
      </c>
      <c r="E10" s="31" t="s">
        <v>29</v>
      </c>
      <c r="F10" s="1">
        <f>COUNTIF(B8:B22,H10)</f>
        <v>4</v>
      </c>
      <c r="H10" s="1" t="s">
        <v>23</v>
      </c>
    </row>
    <row r="11" spans="1:3" ht="15">
      <c r="A11" s="2">
        <v>39451</v>
      </c>
      <c r="B11" s="1" t="s">
        <v>22</v>
      </c>
      <c r="C11" s="6">
        <v>6385.68</v>
      </c>
    </row>
    <row r="12" spans="1:3" ht="15">
      <c r="A12" s="2">
        <v>39454</v>
      </c>
      <c r="B12" s="1" t="s">
        <v>20</v>
      </c>
      <c r="C12" s="6">
        <v>8142.39</v>
      </c>
    </row>
    <row r="13" spans="1:6" ht="15">
      <c r="A13" s="2">
        <v>39455</v>
      </c>
      <c r="B13" s="1" t="s">
        <v>20</v>
      </c>
      <c r="C13" s="6">
        <v>5833.24</v>
      </c>
      <c r="F13" s="42">
        <f>SUM(C8,C12,C13,C17,C19)</f>
        <v>31409.15</v>
      </c>
    </row>
    <row r="14" spans="1:3" ht="15">
      <c r="A14" s="2">
        <v>39456</v>
      </c>
      <c r="B14" s="1" t="s">
        <v>23</v>
      </c>
      <c r="C14" s="6">
        <v>3658.15</v>
      </c>
    </row>
    <row r="15" spans="1:10" ht="15">
      <c r="A15" s="2">
        <v>39457</v>
      </c>
      <c r="B15" s="1" t="s">
        <v>21</v>
      </c>
      <c r="C15" s="6">
        <v>4612.7</v>
      </c>
      <c r="D15" s="11"/>
      <c r="J15" s="11"/>
    </row>
    <row r="16" spans="1:3" ht="15">
      <c r="A16" s="2">
        <v>39458</v>
      </c>
      <c r="B16" s="1" t="s">
        <v>23</v>
      </c>
      <c r="C16" s="6">
        <v>4832.26</v>
      </c>
    </row>
    <row r="17" spans="1:6" ht="15">
      <c r="A17" s="2">
        <v>39461</v>
      </c>
      <c r="B17" s="1" t="s">
        <v>20</v>
      </c>
      <c r="C17" s="6">
        <v>8618.3</v>
      </c>
      <c r="F17" s="11"/>
    </row>
    <row r="18" spans="1:6" ht="15">
      <c r="A18" s="2">
        <v>39462</v>
      </c>
      <c r="B18" s="1" t="s">
        <v>21</v>
      </c>
      <c r="C18" s="6">
        <v>9953.54</v>
      </c>
      <c r="F18" t="s">
        <v>124</v>
      </c>
    </row>
    <row r="19" spans="1:3" ht="15">
      <c r="A19" s="2">
        <v>39463</v>
      </c>
      <c r="B19" s="1" t="s">
        <v>20</v>
      </c>
      <c r="C19" s="6">
        <v>6181.02</v>
      </c>
    </row>
    <row r="20" spans="1:3" ht="15">
      <c r="A20" s="2">
        <v>39464</v>
      </c>
      <c r="B20" s="1" t="s">
        <v>23</v>
      </c>
      <c r="C20" s="6">
        <v>2973.27</v>
      </c>
    </row>
    <row r="21" spans="1:3" ht="15">
      <c r="A21" s="2">
        <v>39465</v>
      </c>
      <c r="B21" s="1" t="s">
        <v>23</v>
      </c>
      <c r="C21" s="6">
        <v>6226.34</v>
      </c>
    </row>
    <row r="22" spans="1:3" ht="15">
      <c r="A22" s="2">
        <v>39468</v>
      </c>
      <c r="B22" s="1" t="s">
        <v>22</v>
      </c>
      <c r="C22" s="6">
        <v>1163.02</v>
      </c>
    </row>
    <row r="23" ht="15">
      <c r="C23" s="42">
        <f>SUM(C8:C22)</f>
        <v>77695.51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  <headerFooter>
    <oddFooter>&amp;L&amp;F&amp;C&amp;A&amp;RPage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0.7109375" style="0" bestFit="1" customWidth="1"/>
    <col min="2" max="3" width="13.7109375" style="0" customWidth="1"/>
    <col min="4" max="4" width="4.00390625" style="0" customWidth="1"/>
    <col min="5" max="5" width="8.8515625" style="0" bestFit="1" customWidth="1"/>
    <col min="6" max="6" width="10.8515625" style="0" bestFit="1" customWidth="1"/>
    <col min="7" max="7" width="3.140625" style="0" customWidth="1"/>
    <col min="8" max="8" width="10.8515625" style="0" bestFit="1" customWidth="1"/>
  </cols>
  <sheetData>
    <row r="1" spans="1:8" ht="30">
      <c r="A1" s="9" t="str">
        <f>ROW()&amp;")"</f>
        <v>1)</v>
      </c>
      <c r="B1" s="10" t="s">
        <v>34</v>
      </c>
      <c r="C1" s="10"/>
      <c r="D1" s="10"/>
      <c r="E1" s="10"/>
      <c r="F1" s="10"/>
      <c r="G1" s="10"/>
      <c r="H1" s="10"/>
    </row>
    <row r="2" spans="1:8" ht="30">
      <c r="A2" s="9" t="str">
        <f>ROW()&amp;")"</f>
        <v>2)</v>
      </c>
      <c r="B2" s="10" t="s">
        <v>35</v>
      </c>
      <c r="C2" s="10"/>
      <c r="D2" s="10"/>
      <c r="E2" s="10"/>
      <c r="F2" s="10"/>
      <c r="G2" s="10"/>
      <c r="H2" s="10"/>
    </row>
    <row r="4" spans="1:8" ht="15">
      <c r="A4" s="8" t="s">
        <v>17</v>
      </c>
      <c r="B4" s="8" t="s">
        <v>18</v>
      </c>
      <c r="C4" s="8" t="s">
        <v>19</v>
      </c>
      <c r="H4" s="9" t="s">
        <v>24</v>
      </c>
    </row>
    <row r="5" spans="1:8" ht="15">
      <c r="A5" s="2">
        <v>39448</v>
      </c>
      <c r="B5" s="1" t="s">
        <v>20</v>
      </c>
      <c r="C5" s="6">
        <v>2634.2</v>
      </c>
      <c r="E5" s="9" t="s">
        <v>28</v>
      </c>
      <c r="F5" s="6">
        <f>SUMIF(C5:C19,"&gt;"&amp;H5)</f>
        <v>26714.23</v>
      </c>
      <c r="H5" s="1">
        <v>8000</v>
      </c>
    </row>
    <row r="6" spans="1:8" ht="15">
      <c r="A6" s="2">
        <v>39449</v>
      </c>
      <c r="B6" s="1" t="s">
        <v>21</v>
      </c>
      <c r="C6" s="6">
        <v>2181.33</v>
      </c>
      <c r="E6" s="9" t="s">
        <v>29</v>
      </c>
      <c r="F6" s="1">
        <f>COUNTIF(C5:C19,"&gt;"&amp;H6)</f>
        <v>3</v>
      </c>
      <c r="H6" s="1">
        <v>8000</v>
      </c>
    </row>
    <row r="7" spans="1:6" ht="15">
      <c r="A7" s="2">
        <v>39450</v>
      </c>
      <c r="B7" s="1" t="s">
        <v>21</v>
      </c>
      <c r="C7" s="6">
        <v>4300.07</v>
      </c>
      <c r="E7" t="s">
        <v>137</v>
      </c>
      <c r="F7" s="11">
        <f>F5/F6</f>
        <v>8904.743333333334</v>
      </c>
    </row>
    <row r="8" spans="1:7" ht="15">
      <c r="A8" s="2">
        <v>39451</v>
      </c>
      <c r="B8" s="1" t="s">
        <v>22</v>
      </c>
      <c r="C8" s="6">
        <v>6385.68</v>
      </c>
      <c r="E8" t="s">
        <v>137</v>
      </c>
      <c r="F8" s="43"/>
      <c r="G8" t="s">
        <v>138</v>
      </c>
    </row>
    <row r="9" spans="1:3" ht="15">
      <c r="A9" s="2">
        <v>39454</v>
      </c>
      <c r="B9" s="1" t="s">
        <v>20</v>
      </c>
      <c r="C9" s="6">
        <v>8142.39</v>
      </c>
    </row>
    <row r="10" spans="1:6" ht="15">
      <c r="A10" s="2">
        <v>39455</v>
      </c>
      <c r="B10" s="1" t="s">
        <v>20</v>
      </c>
      <c r="C10" s="6">
        <v>5833.24</v>
      </c>
      <c r="F10" s="11">
        <f>SUM(C8:C10,C14:C16,C18)</f>
        <v>51340.509999999995</v>
      </c>
    </row>
    <row r="11" spans="1:3" ht="15">
      <c r="A11" s="2">
        <v>39456</v>
      </c>
      <c r="B11" s="1" t="s">
        <v>23</v>
      </c>
      <c r="C11" s="6">
        <v>3658.15</v>
      </c>
    </row>
    <row r="12" spans="1:3" ht="15">
      <c r="A12" s="2">
        <v>39457</v>
      </c>
      <c r="B12" s="1" t="s">
        <v>21</v>
      </c>
      <c r="C12" s="6">
        <v>4612.7</v>
      </c>
    </row>
    <row r="13" spans="1:3" ht="15">
      <c r="A13" s="2">
        <v>39458</v>
      </c>
      <c r="B13" s="1" t="s">
        <v>23</v>
      </c>
      <c r="C13" s="6">
        <v>4832.26</v>
      </c>
    </row>
    <row r="14" spans="1:3" ht="15">
      <c r="A14" s="2">
        <v>39461</v>
      </c>
      <c r="B14" s="1" t="s">
        <v>20</v>
      </c>
      <c r="C14" s="6">
        <v>8618.3</v>
      </c>
    </row>
    <row r="15" spans="1:3" ht="15">
      <c r="A15" s="2">
        <v>39462</v>
      </c>
      <c r="B15" s="1" t="s">
        <v>21</v>
      </c>
      <c r="C15" s="6">
        <v>9953.54</v>
      </c>
    </row>
    <row r="16" spans="1:3" ht="15">
      <c r="A16" s="2">
        <v>39463</v>
      </c>
      <c r="B16" s="1" t="s">
        <v>20</v>
      </c>
      <c r="C16" s="6">
        <v>6181.02</v>
      </c>
    </row>
    <row r="17" spans="1:3" ht="15">
      <c r="A17" s="2">
        <v>39464</v>
      </c>
      <c r="B17" s="1" t="s">
        <v>23</v>
      </c>
      <c r="C17" s="6">
        <v>2973.27</v>
      </c>
    </row>
    <row r="18" spans="1:3" ht="15">
      <c r="A18" s="2">
        <v>39465</v>
      </c>
      <c r="B18" s="1" t="s">
        <v>23</v>
      </c>
      <c r="C18" s="6">
        <v>6226.34</v>
      </c>
    </row>
    <row r="19" spans="1:3" ht="15">
      <c r="A19" s="2">
        <v>39468</v>
      </c>
      <c r="B19" s="1" t="s">
        <v>22</v>
      </c>
      <c r="C19" s="6">
        <v>1163.02</v>
      </c>
    </row>
  </sheetData>
  <sheetProtection/>
  <conditionalFormatting sqref="C5:C19">
    <cfRule type="expression" priority="1" dxfId="2" stopIfTrue="1">
      <formula>C5&gt;$H$5</formula>
    </cfRule>
  </conditionalFormatting>
  <printOptions horizontalCentered="1"/>
  <pageMargins left="0.7" right="0.7" top="0.75" bottom="0.75" header="0.3" footer="0.3"/>
  <pageSetup horizontalDpi="600" verticalDpi="600" orientation="landscape" r:id="rId2"/>
  <headerFooter>
    <oddFooter>&amp;L&amp;F&amp;C&amp;A&amp;RPage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421875" style="0" bestFit="1" customWidth="1"/>
    <col min="3" max="3" width="18.57421875" style="0" bestFit="1" customWidth="1"/>
    <col min="14" max="14" width="8.28125" style="0" customWidth="1"/>
  </cols>
  <sheetData>
    <row r="1" spans="1:8" ht="15">
      <c r="A1" s="9" t="str">
        <f>ROW()&amp;")"</f>
        <v>1)</v>
      </c>
      <c r="B1" s="10" t="s">
        <v>103</v>
      </c>
      <c r="C1" s="10"/>
      <c r="D1" s="10"/>
      <c r="E1" s="10"/>
      <c r="F1" s="10"/>
      <c r="G1" s="10"/>
      <c r="H1" s="10"/>
    </row>
    <row r="2" spans="1:8" ht="15">
      <c r="A2" s="9" t="str">
        <f>ROW()&amp;")"</f>
        <v>2)</v>
      </c>
      <c r="B2" s="10" t="s">
        <v>50</v>
      </c>
      <c r="C2" s="10"/>
      <c r="D2" s="10"/>
      <c r="E2" s="10"/>
      <c r="F2" s="10"/>
      <c r="G2" s="10"/>
      <c r="H2" s="10"/>
    </row>
    <row r="5" spans="1:3" ht="15">
      <c r="A5" s="8" t="s">
        <v>40</v>
      </c>
      <c r="B5" s="8" t="s">
        <v>41</v>
      </c>
      <c r="C5" s="8" t="s">
        <v>51</v>
      </c>
    </row>
    <row r="6" spans="1:3" ht="15">
      <c r="A6" s="1">
        <f aca="true" ca="1" t="shared" si="0" ref="A6:A17">RAND()</f>
        <v>0.008035214554364067</v>
      </c>
      <c r="B6" s="1" t="s">
        <v>47</v>
      </c>
      <c r="C6" s="1" t="s">
        <v>60</v>
      </c>
    </row>
    <row r="7" spans="1:3" ht="15">
      <c r="A7" s="1">
        <f ca="1" t="shared" si="0"/>
        <v>0.044047975852760324</v>
      </c>
      <c r="B7" s="1" t="s">
        <v>46</v>
      </c>
      <c r="C7" s="1" t="s">
        <v>59</v>
      </c>
    </row>
    <row r="8" spans="1:3" ht="15">
      <c r="A8" s="1">
        <f ca="1" t="shared" si="0"/>
        <v>0.637379900794155</v>
      </c>
      <c r="B8" s="1" t="s">
        <v>23</v>
      </c>
      <c r="C8" s="1" t="s">
        <v>61</v>
      </c>
    </row>
    <row r="9" spans="1:3" ht="15">
      <c r="A9" s="1">
        <f ca="1" t="shared" si="0"/>
        <v>0.40490338645515167</v>
      </c>
      <c r="B9" s="1" t="s">
        <v>22</v>
      </c>
      <c r="C9" s="1" t="s">
        <v>54</v>
      </c>
    </row>
    <row r="10" spans="1:3" ht="15">
      <c r="A10" s="1">
        <f ca="1" t="shared" si="0"/>
        <v>0.8284825486938212</v>
      </c>
      <c r="B10" s="1" t="s">
        <v>43</v>
      </c>
      <c r="C10" s="1" t="s">
        <v>62</v>
      </c>
    </row>
    <row r="11" spans="1:3" ht="15">
      <c r="A11" s="1">
        <f ca="1" t="shared" si="0"/>
        <v>0.9885079523493934</v>
      </c>
      <c r="B11" s="1" t="s">
        <v>44</v>
      </c>
      <c r="C11" s="1" t="s">
        <v>57</v>
      </c>
    </row>
    <row r="12" spans="1:3" ht="15">
      <c r="A12" s="1">
        <f ca="1" t="shared" si="0"/>
        <v>0.9191655595481445</v>
      </c>
      <c r="B12" s="1" t="s">
        <v>21</v>
      </c>
      <c r="C12" s="1" t="s">
        <v>52</v>
      </c>
    </row>
    <row r="13" spans="1:3" ht="15">
      <c r="A13" s="1">
        <f ca="1" t="shared" si="0"/>
        <v>0.04475022344859525</v>
      </c>
      <c r="B13" s="1" t="s">
        <v>48</v>
      </c>
      <c r="C13" s="1" t="s">
        <v>53</v>
      </c>
    </row>
    <row r="14" spans="1:3" ht="15">
      <c r="A14" s="1">
        <f ca="1" t="shared" si="0"/>
        <v>0.3325060342758208</v>
      </c>
      <c r="B14" s="1" t="s">
        <v>44</v>
      </c>
      <c r="C14" s="1" t="s">
        <v>63</v>
      </c>
    </row>
    <row r="15" spans="1:3" ht="15">
      <c r="A15" s="1">
        <f ca="1" t="shared" si="0"/>
        <v>0.6923245746338793</v>
      </c>
      <c r="B15" s="1" t="s">
        <v>49</v>
      </c>
      <c r="C15" s="1" t="s">
        <v>56</v>
      </c>
    </row>
    <row r="16" spans="1:3" ht="15">
      <c r="A16" s="1">
        <f ca="1" t="shared" si="0"/>
        <v>0.04960660777258763</v>
      </c>
      <c r="B16" s="1" t="s">
        <v>42</v>
      </c>
      <c r="C16" s="1" t="s">
        <v>58</v>
      </c>
    </row>
    <row r="17" spans="1:3" ht="15">
      <c r="A17" s="1">
        <f ca="1" t="shared" si="0"/>
        <v>0.7780399796208148</v>
      </c>
      <c r="B17" s="1" t="s">
        <v>45</v>
      </c>
      <c r="C17" s="1" t="s">
        <v>55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  <headerFoot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2" max="2" width="26.140625" style="0" customWidth="1"/>
    <col min="3" max="3" width="9.140625" style="0" customWidth="1"/>
    <col min="5" max="8" width="7.00390625" style="0" customWidth="1"/>
    <col min="14" max="14" width="8.28125" style="0" customWidth="1"/>
  </cols>
  <sheetData>
    <row r="1" spans="1:8" ht="60">
      <c r="A1" s="9" t="str">
        <f>ROW()&amp;")"</f>
        <v>1)</v>
      </c>
      <c r="B1" s="10" t="s">
        <v>101</v>
      </c>
      <c r="C1" s="10"/>
      <c r="D1" s="10"/>
      <c r="E1" s="10"/>
      <c r="F1" s="10"/>
      <c r="G1" s="10"/>
      <c r="H1" s="10"/>
    </row>
    <row r="3" spans="1:2" ht="15">
      <c r="A3" s="9" t="s">
        <v>64</v>
      </c>
      <c r="B3" s="9" t="s">
        <v>65</v>
      </c>
    </row>
    <row r="4" spans="1:6" ht="15">
      <c r="A4" s="1" t="s">
        <v>42</v>
      </c>
      <c r="B4" s="1">
        <f aca="true" ca="1" t="shared" si="0" ref="B4:B15">RANDBETWEEN(1,50)</f>
        <v>35</v>
      </c>
      <c r="D4">
        <f aca="true" ca="1" t="shared" si="1" ref="D4:D15">INT(RAND()*40+1)</f>
        <v>31</v>
      </c>
      <c r="F4">
        <f aca="true" ca="1" t="shared" si="2" ref="F4:F15">RANDBETWEEN(1,50)+ROUND(RAND(),2)</f>
        <v>48.6</v>
      </c>
    </row>
    <row r="5" spans="1:6" ht="15">
      <c r="A5" s="1" t="s">
        <v>44</v>
      </c>
      <c r="B5" s="1">
        <f ca="1" t="shared" si="0"/>
        <v>4</v>
      </c>
      <c r="D5">
        <f ca="1" t="shared" si="1"/>
        <v>32</v>
      </c>
      <c r="F5">
        <f ca="1" t="shared" si="2"/>
        <v>13.59</v>
      </c>
    </row>
    <row r="6" spans="1:6" ht="15">
      <c r="A6" s="1" t="s">
        <v>46</v>
      </c>
      <c r="B6" s="1">
        <f ca="1" t="shared" si="0"/>
        <v>10</v>
      </c>
      <c r="D6">
        <f ca="1" t="shared" si="1"/>
        <v>13</v>
      </c>
      <c r="F6">
        <f ca="1" t="shared" si="2"/>
        <v>23.89</v>
      </c>
    </row>
    <row r="7" spans="1:6" ht="15">
      <c r="A7" s="1" t="s">
        <v>22</v>
      </c>
      <c r="B7" s="1">
        <f ca="1" t="shared" si="0"/>
        <v>43</v>
      </c>
      <c r="D7">
        <f ca="1" t="shared" si="1"/>
        <v>29</v>
      </c>
      <c r="F7">
        <f ca="1" t="shared" si="2"/>
        <v>43.16</v>
      </c>
    </row>
    <row r="8" spans="1:6" ht="15">
      <c r="A8" s="1" t="s">
        <v>21</v>
      </c>
      <c r="B8" s="1">
        <f ca="1" t="shared" si="0"/>
        <v>34</v>
      </c>
      <c r="D8">
        <f ca="1" t="shared" si="1"/>
        <v>38</v>
      </c>
      <c r="F8">
        <f ca="1" t="shared" si="2"/>
        <v>12.29</v>
      </c>
    </row>
    <row r="9" spans="1:6" ht="15">
      <c r="A9" s="1" t="s">
        <v>49</v>
      </c>
      <c r="B9" s="1">
        <f ca="1" t="shared" si="0"/>
        <v>48</v>
      </c>
      <c r="D9">
        <f ca="1" t="shared" si="1"/>
        <v>4</v>
      </c>
      <c r="F9">
        <f ca="1" t="shared" si="2"/>
        <v>38.1</v>
      </c>
    </row>
    <row r="10" spans="1:6" ht="15">
      <c r="A10" s="1" t="s">
        <v>45</v>
      </c>
      <c r="B10" s="1">
        <f ca="1" t="shared" si="0"/>
        <v>20</v>
      </c>
      <c r="D10">
        <f ca="1" t="shared" si="1"/>
        <v>2</v>
      </c>
      <c r="F10">
        <f ca="1" t="shared" si="2"/>
        <v>31.41</v>
      </c>
    </row>
    <row r="11" spans="1:6" ht="15">
      <c r="A11" s="1" t="s">
        <v>47</v>
      </c>
      <c r="B11" s="1">
        <f ca="1" t="shared" si="0"/>
        <v>11</v>
      </c>
      <c r="D11">
        <f ca="1" t="shared" si="1"/>
        <v>20</v>
      </c>
      <c r="F11">
        <f ca="1" t="shared" si="2"/>
        <v>37.98</v>
      </c>
    </row>
    <row r="12" spans="1:6" ht="15">
      <c r="A12" s="1" t="s">
        <v>44</v>
      </c>
      <c r="B12" s="1">
        <f ca="1" t="shared" si="0"/>
        <v>45</v>
      </c>
      <c r="D12">
        <f ca="1" t="shared" si="1"/>
        <v>6</v>
      </c>
      <c r="F12">
        <f ca="1" t="shared" si="2"/>
        <v>31.96</v>
      </c>
    </row>
    <row r="13" spans="1:6" ht="15">
      <c r="A13" s="1" t="s">
        <v>43</v>
      </c>
      <c r="B13" s="1">
        <f ca="1" t="shared" si="0"/>
        <v>5</v>
      </c>
      <c r="D13">
        <f ca="1" t="shared" si="1"/>
        <v>39</v>
      </c>
      <c r="F13">
        <f ca="1" t="shared" si="2"/>
        <v>41.66</v>
      </c>
    </row>
    <row r="14" spans="1:6" ht="15">
      <c r="A14" s="1" t="s">
        <v>23</v>
      </c>
      <c r="B14" s="1">
        <f ca="1" t="shared" si="0"/>
        <v>4</v>
      </c>
      <c r="D14">
        <f ca="1" t="shared" si="1"/>
        <v>1</v>
      </c>
      <c r="F14">
        <f ca="1" t="shared" si="2"/>
        <v>32.27</v>
      </c>
    </row>
    <row r="15" spans="1:6" ht="15">
      <c r="A15" s="1" t="s">
        <v>48</v>
      </c>
      <c r="B15" s="1">
        <f ca="1" t="shared" si="0"/>
        <v>10</v>
      </c>
      <c r="D15">
        <f ca="1" t="shared" si="1"/>
        <v>9</v>
      </c>
      <c r="F15">
        <f ca="1" t="shared" si="2"/>
        <v>45.05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  <headerFooter>
    <oddFooter>&amp;L&amp;F&amp;C&amp;A&amp;RPage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5.7109375" style="0" customWidth="1"/>
    <col min="4" max="4" width="1.7109375" style="0" customWidth="1"/>
    <col min="5" max="5" width="2.7109375" style="0" bestFit="1" customWidth="1"/>
    <col min="6" max="14" width="7.28125" style="0" customWidth="1"/>
    <col min="16" max="16" width="8.28125" style="0" customWidth="1"/>
  </cols>
  <sheetData>
    <row r="1" spans="1:14" ht="15">
      <c r="A1" s="1">
        <f>ROW()</f>
        <v>1</v>
      </c>
      <c r="B1" s="1" t="str">
        <f>CHAR(A1)</f>
        <v>_x0001_</v>
      </c>
      <c r="C1" s="1" t="str">
        <f>CHAR(ROW())</f>
        <v>_x0001_</v>
      </c>
      <c r="E1" s="7" t="str">
        <f aca="true" t="shared" si="0" ref="E1:E6">ROW()&amp;")"</f>
        <v>1)</v>
      </c>
      <c r="F1" s="10" t="s">
        <v>36</v>
      </c>
      <c r="G1" s="10"/>
      <c r="H1" s="10"/>
      <c r="I1" s="10"/>
      <c r="J1" s="10"/>
      <c r="K1" s="10"/>
      <c r="L1" s="10"/>
      <c r="M1" s="10"/>
      <c r="N1" s="10"/>
    </row>
    <row r="2" spans="1:14" ht="30">
      <c r="A2" s="1">
        <f>ROW()</f>
        <v>2</v>
      </c>
      <c r="B2" s="1" t="str">
        <f aca="true" t="shared" si="1" ref="B2:B65">CHAR(A2)</f>
        <v>_x0002_</v>
      </c>
      <c r="C2" s="1" t="str">
        <f aca="true" t="shared" si="2" ref="C2:C65">CHAR(ROW())</f>
        <v>_x0002_</v>
      </c>
      <c r="E2" s="7" t="str">
        <f t="shared" si="0"/>
        <v>2)</v>
      </c>
      <c r="F2" s="10" t="s">
        <v>37</v>
      </c>
      <c r="G2" s="10"/>
      <c r="H2" s="10"/>
      <c r="I2" s="10"/>
      <c r="J2" s="10"/>
      <c r="K2" s="10"/>
      <c r="L2" s="10"/>
      <c r="M2" s="10"/>
      <c r="N2" s="10"/>
    </row>
    <row r="3" spans="1:14" ht="30">
      <c r="A3" s="1">
        <f>ROW()</f>
        <v>3</v>
      </c>
      <c r="B3" s="1" t="str">
        <f t="shared" si="1"/>
        <v>_x0003_</v>
      </c>
      <c r="C3" s="1" t="str">
        <f t="shared" si="2"/>
        <v>_x0003_</v>
      </c>
      <c r="E3" s="7" t="str">
        <f t="shared" si="0"/>
        <v>3)</v>
      </c>
      <c r="F3" s="10" t="s">
        <v>38</v>
      </c>
      <c r="G3" s="10"/>
      <c r="H3" s="10"/>
      <c r="I3" s="10"/>
      <c r="J3" s="10"/>
      <c r="K3" s="10"/>
      <c r="L3" s="10"/>
      <c r="M3" s="10"/>
      <c r="N3" s="10"/>
    </row>
    <row r="4" spans="1:14" ht="60">
      <c r="A4" s="1">
        <f>ROW()</f>
        <v>4</v>
      </c>
      <c r="B4" s="1" t="str">
        <f t="shared" si="1"/>
        <v>_x0004_</v>
      </c>
      <c r="C4" s="1" t="str">
        <f t="shared" si="2"/>
        <v>_x0004_</v>
      </c>
      <c r="E4" s="7" t="str">
        <f t="shared" si="0"/>
        <v>4)</v>
      </c>
      <c r="F4" s="10" t="s">
        <v>101</v>
      </c>
      <c r="G4" s="10"/>
      <c r="H4" s="10"/>
      <c r="I4" s="10"/>
      <c r="J4" s="10"/>
      <c r="K4" s="10"/>
      <c r="L4" s="10"/>
      <c r="M4" s="10"/>
      <c r="N4" s="10"/>
    </row>
    <row r="5" spans="1:14" ht="30">
      <c r="A5" s="1">
        <f>ROW()</f>
        <v>5</v>
      </c>
      <c r="B5" s="1" t="str">
        <f t="shared" si="1"/>
        <v>_x0005_</v>
      </c>
      <c r="C5" s="1" t="str">
        <f t="shared" si="2"/>
        <v>_x0005_</v>
      </c>
      <c r="E5" s="7" t="str">
        <f t="shared" si="0"/>
        <v>5)</v>
      </c>
      <c r="F5" s="10" t="s">
        <v>39</v>
      </c>
      <c r="G5" s="10"/>
      <c r="H5" s="10"/>
      <c r="I5" s="10"/>
      <c r="J5" s="10"/>
      <c r="K5" s="10"/>
      <c r="L5" s="10"/>
      <c r="M5" s="10"/>
      <c r="N5" s="10"/>
    </row>
    <row r="6" spans="1:14" ht="60">
      <c r="A6" s="1">
        <f>ROW()</f>
        <v>6</v>
      </c>
      <c r="B6" s="1" t="str">
        <f t="shared" si="1"/>
        <v>_x0006_</v>
      </c>
      <c r="C6" s="1" t="str">
        <f t="shared" si="2"/>
        <v>_x0006_</v>
      </c>
      <c r="E6" s="7" t="str">
        <f t="shared" si="0"/>
        <v>6)</v>
      </c>
      <c r="F6" s="10" t="s">
        <v>68</v>
      </c>
      <c r="G6" s="10"/>
      <c r="H6" s="10"/>
      <c r="I6" s="10"/>
      <c r="J6" s="10"/>
      <c r="K6" s="10"/>
      <c r="L6" s="10"/>
      <c r="M6" s="10"/>
      <c r="N6" s="10"/>
    </row>
    <row r="7" spans="1:3" ht="15">
      <c r="A7" s="1">
        <f>ROW()</f>
        <v>7</v>
      </c>
      <c r="B7" s="1" t="str">
        <f t="shared" si="1"/>
        <v>_x0007_</v>
      </c>
      <c r="C7" s="1" t="str">
        <f t="shared" si="2"/>
        <v>_x0007_</v>
      </c>
    </row>
    <row r="8" spans="1:12" ht="45">
      <c r="A8" s="1">
        <f>ROW()</f>
        <v>8</v>
      </c>
      <c r="B8" s="1" t="str">
        <f t="shared" si="1"/>
        <v>_x0008_</v>
      </c>
      <c r="C8" s="1" t="str">
        <f t="shared" si="2"/>
        <v>_x0008_</v>
      </c>
      <c r="F8" s="10" t="s">
        <v>66</v>
      </c>
      <c r="G8" s="10"/>
      <c r="H8" s="10"/>
      <c r="J8" s="10" t="s">
        <v>67</v>
      </c>
      <c r="K8" s="10"/>
      <c r="L8" s="10"/>
    </row>
    <row r="9" spans="1:12" ht="15">
      <c r="A9" s="1">
        <f>ROW()</f>
        <v>9</v>
      </c>
      <c r="B9" s="1" t="str">
        <f t="shared" si="1"/>
        <v> </v>
      </c>
      <c r="C9" s="1" t="str">
        <f t="shared" si="2"/>
        <v> </v>
      </c>
      <c r="F9" s="26" t="str">
        <f ca="1">CHAR(RANDBETWEEN(65,90))</f>
        <v>G</v>
      </c>
      <c r="G9" s="26" t="str">
        <f ca="1">CHAR(RANDBETWEEN(65,90))</f>
        <v>Y</v>
      </c>
      <c r="H9" s="26" t="str">
        <f ca="1">CHAR(RANDBETWEEN(65,90))</f>
        <v>I</v>
      </c>
      <c r="J9" s="1" t="str">
        <f ca="1">CHAR(RANDBETWEEN(65,90))&amp;CHAR(RANDBETWEEN(65,90))&amp;CHAR(RANDBETWEEN(65,90))</f>
        <v>XVU</v>
      </c>
      <c r="K9" s="1" t="str">
        <f ca="1">CHAR(RANDBETWEEN(65,90))&amp;CHAR(RANDBETWEEN(65,90))&amp;CHAR(RANDBETWEEN(65,90))</f>
        <v>QSO</v>
      </c>
      <c r="L9" s="1" t="str">
        <f ca="1">CHAR(RANDBETWEEN(65,90))&amp;CHAR(RANDBETWEEN(65,90))&amp;CHAR(RANDBETWEEN(65,90))</f>
        <v>IMR</v>
      </c>
    </row>
    <row r="10" spans="1:3" ht="15">
      <c r="A10" s="1">
        <f>ROW()</f>
        <v>10</v>
      </c>
      <c r="B10" s="1" t="str">
        <f t="shared" si="1"/>
        <v>
</v>
      </c>
      <c r="C10" s="1" t="str">
        <f t="shared" si="2"/>
        <v>
</v>
      </c>
    </row>
    <row r="11" spans="1:3" ht="15">
      <c r="A11" s="1">
        <f>ROW()</f>
        <v>11</v>
      </c>
      <c r="B11" s="1" t="str">
        <f t="shared" si="1"/>
        <v>_x000B_</v>
      </c>
      <c r="C11" s="1" t="str">
        <f t="shared" si="2"/>
        <v>_x000B_</v>
      </c>
    </row>
    <row r="12" spans="1:3" ht="15">
      <c r="A12" s="1">
        <f>ROW()</f>
        <v>12</v>
      </c>
      <c r="B12" s="1" t="str">
        <f t="shared" si="1"/>
        <v>_x000C_</v>
      </c>
      <c r="C12" s="1" t="str">
        <f t="shared" si="2"/>
        <v>_x000C_</v>
      </c>
    </row>
    <row r="13" spans="1:3" ht="15">
      <c r="A13" s="1">
        <f>ROW()</f>
        <v>13</v>
      </c>
      <c r="B13" s="1" t="str">
        <f t="shared" si="1"/>
        <v>
</v>
      </c>
      <c r="C13" s="1" t="str">
        <f t="shared" si="2"/>
        <v>
</v>
      </c>
    </row>
    <row r="14" spans="1:3" ht="15">
      <c r="A14" s="1">
        <f>ROW()</f>
        <v>14</v>
      </c>
      <c r="B14" s="1" t="str">
        <f t="shared" si="1"/>
        <v>_x000E_</v>
      </c>
      <c r="C14" s="1" t="str">
        <f t="shared" si="2"/>
        <v>_x000E_</v>
      </c>
    </row>
    <row r="15" spans="1:3" ht="15">
      <c r="A15" s="1">
        <f>ROW()</f>
        <v>15</v>
      </c>
      <c r="B15" s="1" t="str">
        <f t="shared" si="1"/>
        <v>_x000F_</v>
      </c>
      <c r="C15" s="1" t="str">
        <f t="shared" si="2"/>
        <v>_x000F_</v>
      </c>
    </row>
    <row r="16" spans="1:3" ht="15">
      <c r="A16" s="1">
        <f>ROW()</f>
        <v>16</v>
      </c>
      <c r="B16" s="1" t="str">
        <f t="shared" si="1"/>
        <v>_x0010_</v>
      </c>
      <c r="C16" s="1" t="str">
        <f t="shared" si="2"/>
        <v>_x0010_</v>
      </c>
    </row>
    <row r="17" spans="1:3" ht="15">
      <c r="A17" s="1">
        <f>ROW()</f>
        <v>17</v>
      </c>
      <c r="B17" s="1" t="str">
        <f t="shared" si="1"/>
        <v>_x0011_</v>
      </c>
      <c r="C17" s="1" t="str">
        <f t="shared" si="2"/>
        <v>_x0011_</v>
      </c>
    </row>
    <row r="18" spans="1:3" ht="15">
      <c r="A18" s="1">
        <f>ROW()</f>
        <v>18</v>
      </c>
      <c r="B18" s="1" t="str">
        <f t="shared" si="1"/>
        <v>_x0012_</v>
      </c>
      <c r="C18" s="1" t="str">
        <f t="shared" si="2"/>
        <v>_x0012_</v>
      </c>
    </row>
    <row r="19" spans="1:3" ht="15">
      <c r="A19" s="1">
        <f>ROW()</f>
        <v>19</v>
      </c>
      <c r="B19" s="1" t="str">
        <f t="shared" si="1"/>
        <v>_x0013_</v>
      </c>
      <c r="C19" s="1" t="str">
        <f t="shared" si="2"/>
        <v>_x0013_</v>
      </c>
    </row>
    <row r="20" spans="1:3" ht="15">
      <c r="A20" s="1">
        <f>ROW()</f>
        <v>20</v>
      </c>
      <c r="B20" s="1" t="str">
        <f t="shared" si="1"/>
        <v>_x0014_</v>
      </c>
      <c r="C20" s="1" t="str">
        <f t="shared" si="2"/>
        <v>_x0014_</v>
      </c>
    </row>
    <row r="21" spans="1:3" ht="15">
      <c r="A21" s="1">
        <f>ROW()</f>
        <v>21</v>
      </c>
      <c r="B21" s="1" t="str">
        <f t="shared" si="1"/>
        <v>_x0015_</v>
      </c>
      <c r="C21" s="1" t="str">
        <f t="shared" si="2"/>
        <v>_x0015_</v>
      </c>
    </row>
    <row r="22" spans="1:3" ht="15">
      <c r="A22" s="1">
        <f>ROW()</f>
        <v>22</v>
      </c>
      <c r="B22" s="1" t="str">
        <f t="shared" si="1"/>
        <v>_x0016_</v>
      </c>
      <c r="C22" s="1" t="str">
        <f t="shared" si="2"/>
        <v>_x0016_</v>
      </c>
    </row>
    <row r="23" spans="1:3" ht="15">
      <c r="A23" s="1">
        <f>ROW()</f>
        <v>23</v>
      </c>
      <c r="B23" s="1" t="str">
        <f t="shared" si="1"/>
        <v>_x0017_</v>
      </c>
      <c r="C23" s="1" t="str">
        <f t="shared" si="2"/>
        <v>_x0017_</v>
      </c>
    </row>
    <row r="24" spans="1:3" ht="15">
      <c r="A24" s="1">
        <f>ROW()</f>
        <v>24</v>
      </c>
      <c r="B24" s="1" t="str">
        <f t="shared" si="1"/>
        <v>_x0018_</v>
      </c>
      <c r="C24" s="1" t="str">
        <f t="shared" si="2"/>
        <v>_x0018_</v>
      </c>
    </row>
    <row r="25" spans="1:3" ht="15">
      <c r="A25" s="1">
        <f>ROW()</f>
        <v>25</v>
      </c>
      <c r="B25" s="1" t="str">
        <f t="shared" si="1"/>
        <v>_x0019_</v>
      </c>
      <c r="C25" s="1" t="str">
        <f t="shared" si="2"/>
        <v>_x0019_</v>
      </c>
    </row>
    <row r="26" spans="1:3" ht="15">
      <c r="A26" s="1">
        <f>ROW()</f>
        <v>26</v>
      </c>
      <c r="B26" s="1" t="str">
        <f t="shared" si="1"/>
        <v>_x001A_</v>
      </c>
      <c r="C26" s="1" t="str">
        <f t="shared" si="2"/>
        <v>_x001A_</v>
      </c>
    </row>
    <row r="27" spans="1:3" ht="15">
      <c r="A27" s="1">
        <f>ROW()</f>
        <v>27</v>
      </c>
      <c r="B27" s="1" t="str">
        <f t="shared" si="1"/>
        <v>_x001B_</v>
      </c>
      <c r="C27" s="1" t="str">
        <f t="shared" si="2"/>
        <v>_x001B_</v>
      </c>
    </row>
    <row r="28" spans="1:3" ht="15">
      <c r="A28" s="1">
        <f>ROW()</f>
        <v>28</v>
      </c>
      <c r="B28" s="1" t="str">
        <f t="shared" si="1"/>
        <v>_x001C_</v>
      </c>
      <c r="C28" s="1" t="str">
        <f t="shared" si="2"/>
        <v>_x001C_</v>
      </c>
    </row>
    <row r="29" spans="1:3" ht="15">
      <c r="A29" s="1">
        <f>ROW()</f>
        <v>29</v>
      </c>
      <c r="B29" s="1" t="str">
        <f t="shared" si="1"/>
        <v>_x001D_</v>
      </c>
      <c r="C29" s="1" t="str">
        <f t="shared" si="2"/>
        <v>_x001D_</v>
      </c>
    </row>
    <row r="30" spans="1:3" ht="15">
      <c r="A30" s="1">
        <f>ROW()</f>
        <v>30</v>
      </c>
      <c r="B30" s="1" t="str">
        <f t="shared" si="1"/>
        <v>_x001E_</v>
      </c>
      <c r="C30" s="1" t="str">
        <f t="shared" si="2"/>
        <v>_x001E_</v>
      </c>
    </row>
    <row r="31" spans="1:3" ht="15">
      <c r="A31" s="1">
        <f>ROW()</f>
        <v>31</v>
      </c>
      <c r="B31" s="1" t="str">
        <f t="shared" si="1"/>
        <v>_x001F_</v>
      </c>
      <c r="C31" s="1" t="str">
        <f t="shared" si="2"/>
        <v>_x001F_</v>
      </c>
    </row>
    <row r="32" spans="1:3" ht="15">
      <c r="A32" s="1">
        <f>ROW()</f>
        <v>32</v>
      </c>
      <c r="B32" s="1" t="str">
        <f t="shared" si="1"/>
        <v> </v>
      </c>
      <c r="C32" s="1" t="str">
        <f t="shared" si="2"/>
        <v> </v>
      </c>
    </row>
    <row r="33" spans="1:3" ht="15">
      <c r="A33" s="1">
        <f>ROW()</f>
        <v>33</v>
      </c>
      <c r="B33" s="1" t="str">
        <f t="shared" si="1"/>
        <v>!</v>
      </c>
      <c r="C33" s="1" t="str">
        <f t="shared" si="2"/>
        <v>!</v>
      </c>
    </row>
    <row r="34" spans="1:3" ht="15">
      <c r="A34" s="1">
        <f>ROW()</f>
        <v>34</v>
      </c>
      <c r="B34" s="1" t="str">
        <f t="shared" si="1"/>
        <v>"</v>
      </c>
      <c r="C34" s="1" t="str">
        <f t="shared" si="2"/>
        <v>"</v>
      </c>
    </row>
    <row r="35" spans="1:3" ht="15">
      <c r="A35" s="1">
        <f>ROW()</f>
        <v>35</v>
      </c>
      <c r="B35" s="1" t="str">
        <f t="shared" si="1"/>
        <v>#</v>
      </c>
      <c r="C35" s="1" t="str">
        <f t="shared" si="2"/>
        <v>#</v>
      </c>
    </row>
    <row r="36" spans="1:3" ht="15">
      <c r="A36" s="1">
        <f>ROW()</f>
        <v>36</v>
      </c>
      <c r="B36" s="1" t="str">
        <f t="shared" si="1"/>
        <v>$</v>
      </c>
      <c r="C36" s="1" t="str">
        <f t="shared" si="2"/>
        <v>$</v>
      </c>
    </row>
    <row r="37" spans="1:3" ht="15">
      <c r="A37" s="1">
        <f>ROW()</f>
        <v>37</v>
      </c>
      <c r="B37" s="1" t="str">
        <f t="shared" si="1"/>
        <v>%</v>
      </c>
      <c r="C37" s="1" t="str">
        <f t="shared" si="2"/>
        <v>%</v>
      </c>
    </row>
    <row r="38" spans="1:3" ht="15">
      <c r="A38" s="1">
        <f>ROW()</f>
        <v>38</v>
      </c>
      <c r="B38" s="1" t="str">
        <f t="shared" si="1"/>
        <v>&amp;</v>
      </c>
      <c r="C38" s="1" t="str">
        <f t="shared" si="2"/>
        <v>&amp;</v>
      </c>
    </row>
    <row r="39" spans="1:3" ht="15">
      <c r="A39" s="1">
        <f>ROW()</f>
        <v>39</v>
      </c>
      <c r="B39" s="1" t="str">
        <f t="shared" si="1"/>
        <v>'</v>
      </c>
      <c r="C39" s="1" t="str">
        <f t="shared" si="2"/>
        <v>'</v>
      </c>
    </row>
    <row r="40" spans="1:3" ht="15">
      <c r="A40" s="1">
        <f>ROW()</f>
        <v>40</v>
      </c>
      <c r="B40" s="1" t="str">
        <f t="shared" si="1"/>
        <v>(</v>
      </c>
      <c r="C40" s="1" t="str">
        <f t="shared" si="2"/>
        <v>(</v>
      </c>
    </row>
    <row r="41" spans="1:3" ht="15">
      <c r="A41" s="1">
        <f>ROW()</f>
        <v>41</v>
      </c>
      <c r="B41" s="1" t="str">
        <f t="shared" si="1"/>
        <v>)</v>
      </c>
      <c r="C41" s="1" t="str">
        <f t="shared" si="2"/>
        <v>)</v>
      </c>
    </row>
    <row r="42" spans="1:3" ht="15">
      <c r="A42" s="1">
        <f>ROW()</f>
        <v>42</v>
      </c>
      <c r="B42" s="1" t="str">
        <f t="shared" si="1"/>
        <v>*</v>
      </c>
      <c r="C42" s="1" t="str">
        <f t="shared" si="2"/>
        <v>*</v>
      </c>
    </row>
    <row r="43" spans="1:3" ht="15">
      <c r="A43" s="1">
        <f>ROW()</f>
        <v>43</v>
      </c>
      <c r="B43" s="1" t="str">
        <f t="shared" si="1"/>
        <v>+</v>
      </c>
      <c r="C43" s="1" t="str">
        <f t="shared" si="2"/>
        <v>+</v>
      </c>
    </row>
    <row r="44" spans="1:3" ht="15">
      <c r="A44" s="1">
        <f>ROW()</f>
        <v>44</v>
      </c>
      <c r="B44" s="1" t="str">
        <f t="shared" si="1"/>
        <v>,</v>
      </c>
      <c r="C44" s="1" t="str">
        <f t="shared" si="2"/>
        <v>,</v>
      </c>
    </row>
    <row r="45" spans="1:3" ht="15">
      <c r="A45" s="1">
        <f>ROW()</f>
        <v>45</v>
      </c>
      <c r="B45" s="1" t="str">
        <f t="shared" si="1"/>
        <v>-</v>
      </c>
      <c r="C45" s="1" t="str">
        <f t="shared" si="2"/>
        <v>-</v>
      </c>
    </row>
    <row r="46" spans="1:3" ht="15">
      <c r="A46" s="1">
        <f>ROW()</f>
        <v>46</v>
      </c>
      <c r="B46" s="1" t="str">
        <f t="shared" si="1"/>
        <v>.</v>
      </c>
      <c r="C46" s="1" t="str">
        <f t="shared" si="2"/>
        <v>.</v>
      </c>
    </row>
    <row r="47" spans="1:3" ht="15">
      <c r="A47" s="1">
        <f>ROW()</f>
        <v>47</v>
      </c>
      <c r="B47" s="1" t="str">
        <f t="shared" si="1"/>
        <v>/</v>
      </c>
      <c r="C47" s="1" t="str">
        <f t="shared" si="2"/>
        <v>/</v>
      </c>
    </row>
    <row r="48" spans="1:3" ht="15">
      <c r="A48" s="1">
        <f>ROW()</f>
        <v>48</v>
      </c>
      <c r="B48" s="1" t="str">
        <f t="shared" si="1"/>
        <v>0</v>
      </c>
      <c r="C48" s="1" t="str">
        <f t="shared" si="2"/>
        <v>0</v>
      </c>
    </row>
    <row r="49" spans="1:3" ht="15">
      <c r="A49" s="1">
        <f>ROW()</f>
        <v>49</v>
      </c>
      <c r="B49" s="1" t="str">
        <f t="shared" si="1"/>
        <v>1</v>
      </c>
      <c r="C49" s="1" t="str">
        <f t="shared" si="2"/>
        <v>1</v>
      </c>
    </row>
    <row r="50" spans="1:3" ht="15">
      <c r="A50" s="1">
        <f>ROW()</f>
        <v>50</v>
      </c>
      <c r="B50" s="1" t="str">
        <f t="shared" si="1"/>
        <v>2</v>
      </c>
      <c r="C50" s="1" t="str">
        <f t="shared" si="2"/>
        <v>2</v>
      </c>
    </row>
    <row r="51" spans="1:3" ht="15">
      <c r="A51" s="1">
        <f>ROW()</f>
        <v>51</v>
      </c>
      <c r="B51" s="1" t="str">
        <f t="shared" si="1"/>
        <v>3</v>
      </c>
      <c r="C51" s="1" t="str">
        <f t="shared" si="2"/>
        <v>3</v>
      </c>
    </row>
    <row r="52" spans="1:3" ht="15">
      <c r="A52" s="1">
        <f>ROW()</f>
        <v>52</v>
      </c>
      <c r="B52" s="1" t="str">
        <f t="shared" si="1"/>
        <v>4</v>
      </c>
      <c r="C52" s="1" t="str">
        <f t="shared" si="2"/>
        <v>4</v>
      </c>
    </row>
    <row r="53" spans="1:3" ht="15">
      <c r="A53" s="1">
        <f>ROW()</f>
        <v>53</v>
      </c>
      <c r="B53" s="1" t="str">
        <f t="shared" si="1"/>
        <v>5</v>
      </c>
      <c r="C53" s="1" t="str">
        <f t="shared" si="2"/>
        <v>5</v>
      </c>
    </row>
    <row r="54" spans="1:3" ht="15">
      <c r="A54" s="1">
        <f>ROW()</f>
        <v>54</v>
      </c>
      <c r="B54" s="1" t="str">
        <f t="shared" si="1"/>
        <v>6</v>
      </c>
      <c r="C54" s="1" t="str">
        <f t="shared" si="2"/>
        <v>6</v>
      </c>
    </row>
    <row r="55" spans="1:3" ht="15">
      <c r="A55" s="1">
        <f>ROW()</f>
        <v>55</v>
      </c>
      <c r="B55" s="1" t="str">
        <f t="shared" si="1"/>
        <v>7</v>
      </c>
      <c r="C55" s="1" t="str">
        <f t="shared" si="2"/>
        <v>7</v>
      </c>
    </row>
    <row r="56" spans="1:3" ht="15">
      <c r="A56" s="1">
        <f>ROW()</f>
        <v>56</v>
      </c>
      <c r="B56" s="1" t="str">
        <f t="shared" si="1"/>
        <v>8</v>
      </c>
      <c r="C56" s="1" t="str">
        <f t="shared" si="2"/>
        <v>8</v>
      </c>
    </row>
    <row r="57" spans="1:3" ht="15">
      <c r="A57" s="1">
        <f>ROW()</f>
        <v>57</v>
      </c>
      <c r="B57" s="1" t="str">
        <f t="shared" si="1"/>
        <v>9</v>
      </c>
      <c r="C57" s="1" t="str">
        <f t="shared" si="2"/>
        <v>9</v>
      </c>
    </row>
    <row r="58" spans="1:3" ht="15">
      <c r="A58" s="1">
        <f>ROW()</f>
        <v>58</v>
      </c>
      <c r="B58" s="1" t="str">
        <f t="shared" si="1"/>
        <v>:</v>
      </c>
      <c r="C58" s="1" t="str">
        <f t="shared" si="2"/>
        <v>:</v>
      </c>
    </row>
    <row r="59" spans="1:3" ht="15">
      <c r="A59" s="1">
        <f>ROW()</f>
        <v>59</v>
      </c>
      <c r="B59" s="1" t="str">
        <f t="shared" si="1"/>
        <v>;</v>
      </c>
      <c r="C59" s="1" t="str">
        <f t="shared" si="2"/>
        <v>;</v>
      </c>
    </row>
    <row r="60" spans="1:3" ht="15">
      <c r="A60" s="1">
        <f>ROW()</f>
        <v>60</v>
      </c>
      <c r="B60" s="1" t="str">
        <f t="shared" si="1"/>
        <v>&lt;</v>
      </c>
      <c r="C60" s="1" t="str">
        <f t="shared" si="2"/>
        <v>&lt;</v>
      </c>
    </row>
    <row r="61" spans="1:3" ht="15">
      <c r="A61" s="1">
        <f>ROW()</f>
        <v>61</v>
      </c>
      <c r="B61" s="1" t="str">
        <f t="shared" si="1"/>
        <v>=</v>
      </c>
      <c r="C61" s="1" t="str">
        <f t="shared" si="2"/>
        <v>=</v>
      </c>
    </row>
    <row r="62" spans="1:3" ht="15">
      <c r="A62" s="1">
        <f>ROW()</f>
        <v>62</v>
      </c>
      <c r="B62" s="1" t="str">
        <f t="shared" si="1"/>
        <v>&gt;</v>
      </c>
      <c r="C62" s="1" t="str">
        <f t="shared" si="2"/>
        <v>&gt;</v>
      </c>
    </row>
    <row r="63" spans="1:3" ht="15">
      <c r="A63" s="1">
        <f>ROW()</f>
        <v>63</v>
      </c>
      <c r="B63" s="1" t="str">
        <f t="shared" si="1"/>
        <v>?</v>
      </c>
      <c r="C63" s="1" t="str">
        <f t="shared" si="2"/>
        <v>?</v>
      </c>
    </row>
    <row r="64" spans="1:3" ht="15">
      <c r="A64" s="1">
        <f>ROW()</f>
        <v>64</v>
      </c>
      <c r="B64" s="1" t="str">
        <f t="shared" si="1"/>
        <v>@</v>
      </c>
      <c r="C64" s="1" t="str">
        <f t="shared" si="2"/>
        <v>@</v>
      </c>
    </row>
    <row r="65" spans="1:3" ht="15">
      <c r="A65" s="1">
        <f>ROW()</f>
        <v>65</v>
      </c>
      <c r="B65" s="1" t="str">
        <f t="shared" si="1"/>
        <v>A</v>
      </c>
      <c r="C65" s="1" t="str">
        <f t="shared" si="2"/>
        <v>A</v>
      </c>
    </row>
    <row r="66" spans="1:3" ht="15">
      <c r="A66" s="1">
        <f>ROW()</f>
        <v>66</v>
      </c>
      <c r="B66" s="1" t="str">
        <f aca="true" t="shared" si="3" ref="B66:B129">CHAR(A66)</f>
        <v>B</v>
      </c>
      <c r="C66" s="1" t="str">
        <f aca="true" t="shared" si="4" ref="C66:C129">CHAR(ROW())</f>
        <v>B</v>
      </c>
    </row>
    <row r="67" spans="1:3" ht="15">
      <c r="A67" s="1">
        <f>ROW()</f>
        <v>67</v>
      </c>
      <c r="B67" s="1" t="str">
        <f t="shared" si="3"/>
        <v>C</v>
      </c>
      <c r="C67" s="1" t="str">
        <f t="shared" si="4"/>
        <v>C</v>
      </c>
    </row>
    <row r="68" spans="1:3" ht="15">
      <c r="A68" s="1">
        <f>ROW()</f>
        <v>68</v>
      </c>
      <c r="B68" s="1" t="str">
        <f t="shared" si="3"/>
        <v>D</v>
      </c>
      <c r="C68" s="1" t="str">
        <f t="shared" si="4"/>
        <v>D</v>
      </c>
    </row>
    <row r="69" spans="1:3" ht="15">
      <c r="A69" s="1">
        <f>ROW()</f>
        <v>69</v>
      </c>
      <c r="B69" s="1" t="str">
        <f t="shared" si="3"/>
        <v>E</v>
      </c>
      <c r="C69" s="1" t="str">
        <f t="shared" si="4"/>
        <v>E</v>
      </c>
    </row>
    <row r="70" spans="1:3" ht="15">
      <c r="A70" s="1">
        <f>ROW()</f>
        <v>70</v>
      </c>
      <c r="B70" s="1" t="str">
        <f t="shared" si="3"/>
        <v>F</v>
      </c>
      <c r="C70" s="1" t="str">
        <f t="shared" si="4"/>
        <v>F</v>
      </c>
    </row>
    <row r="71" spans="1:3" ht="15">
      <c r="A71" s="1">
        <f>ROW()</f>
        <v>71</v>
      </c>
      <c r="B71" s="1" t="str">
        <f t="shared" si="3"/>
        <v>G</v>
      </c>
      <c r="C71" s="1" t="str">
        <f t="shared" si="4"/>
        <v>G</v>
      </c>
    </row>
    <row r="72" spans="1:3" ht="15">
      <c r="A72" s="1">
        <f>ROW()</f>
        <v>72</v>
      </c>
      <c r="B72" s="1" t="str">
        <f t="shared" si="3"/>
        <v>H</v>
      </c>
      <c r="C72" s="1" t="str">
        <f t="shared" si="4"/>
        <v>H</v>
      </c>
    </row>
    <row r="73" spans="1:3" ht="15">
      <c r="A73" s="1">
        <f>ROW()</f>
        <v>73</v>
      </c>
      <c r="B73" s="1" t="str">
        <f t="shared" si="3"/>
        <v>I</v>
      </c>
      <c r="C73" s="1" t="str">
        <f t="shared" si="4"/>
        <v>I</v>
      </c>
    </row>
    <row r="74" spans="1:3" ht="15">
      <c r="A74" s="1">
        <f>ROW()</f>
        <v>74</v>
      </c>
      <c r="B74" s="1" t="str">
        <f t="shared" si="3"/>
        <v>J</v>
      </c>
      <c r="C74" s="1" t="str">
        <f t="shared" si="4"/>
        <v>J</v>
      </c>
    </row>
    <row r="75" spans="1:3" ht="15">
      <c r="A75" s="1">
        <f>ROW()</f>
        <v>75</v>
      </c>
      <c r="B75" s="1" t="str">
        <f t="shared" si="3"/>
        <v>K</v>
      </c>
      <c r="C75" s="1" t="str">
        <f t="shared" si="4"/>
        <v>K</v>
      </c>
    </row>
    <row r="76" spans="1:3" ht="15">
      <c r="A76" s="1">
        <f>ROW()</f>
        <v>76</v>
      </c>
      <c r="B76" s="1" t="str">
        <f t="shared" si="3"/>
        <v>L</v>
      </c>
      <c r="C76" s="1" t="str">
        <f t="shared" si="4"/>
        <v>L</v>
      </c>
    </row>
    <row r="77" spans="1:3" ht="15">
      <c r="A77" s="1">
        <f>ROW()</f>
        <v>77</v>
      </c>
      <c r="B77" s="1" t="str">
        <f t="shared" si="3"/>
        <v>M</v>
      </c>
      <c r="C77" s="1" t="str">
        <f t="shared" si="4"/>
        <v>M</v>
      </c>
    </row>
    <row r="78" spans="1:3" ht="15">
      <c r="A78" s="1">
        <f>ROW()</f>
        <v>78</v>
      </c>
      <c r="B78" s="1" t="str">
        <f t="shared" si="3"/>
        <v>N</v>
      </c>
      <c r="C78" s="1" t="str">
        <f t="shared" si="4"/>
        <v>N</v>
      </c>
    </row>
    <row r="79" spans="1:3" ht="15">
      <c r="A79" s="1">
        <f>ROW()</f>
        <v>79</v>
      </c>
      <c r="B79" s="1" t="str">
        <f t="shared" si="3"/>
        <v>O</v>
      </c>
      <c r="C79" s="1" t="str">
        <f t="shared" si="4"/>
        <v>O</v>
      </c>
    </row>
    <row r="80" spans="1:3" ht="15">
      <c r="A80" s="1">
        <f>ROW()</f>
        <v>80</v>
      </c>
      <c r="B80" s="1" t="str">
        <f t="shared" si="3"/>
        <v>P</v>
      </c>
      <c r="C80" s="1" t="str">
        <f t="shared" si="4"/>
        <v>P</v>
      </c>
    </row>
    <row r="81" spans="1:3" ht="15">
      <c r="A81" s="1">
        <f>ROW()</f>
        <v>81</v>
      </c>
      <c r="B81" s="1" t="str">
        <f t="shared" si="3"/>
        <v>Q</v>
      </c>
      <c r="C81" s="1" t="str">
        <f t="shared" si="4"/>
        <v>Q</v>
      </c>
    </row>
    <row r="82" spans="1:3" ht="15">
      <c r="A82" s="1">
        <f>ROW()</f>
        <v>82</v>
      </c>
      <c r="B82" s="1" t="str">
        <f t="shared" si="3"/>
        <v>R</v>
      </c>
      <c r="C82" s="1" t="str">
        <f t="shared" si="4"/>
        <v>R</v>
      </c>
    </row>
    <row r="83" spans="1:3" ht="15">
      <c r="A83" s="1">
        <f>ROW()</f>
        <v>83</v>
      </c>
      <c r="B83" s="1" t="str">
        <f t="shared" si="3"/>
        <v>S</v>
      </c>
      <c r="C83" s="1" t="str">
        <f t="shared" si="4"/>
        <v>S</v>
      </c>
    </row>
    <row r="84" spans="1:3" ht="15">
      <c r="A84" s="1">
        <f>ROW()</f>
        <v>84</v>
      </c>
      <c r="B84" s="1" t="str">
        <f t="shared" si="3"/>
        <v>T</v>
      </c>
      <c r="C84" s="1" t="str">
        <f t="shared" si="4"/>
        <v>T</v>
      </c>
    </row>
    <row r="85" spans="1:3" ht="15">
      <c r="A85" s="1">
        <f>ROW()</f>
        <v>85</v>
      </c>
      <c r="B85" s="1" t="str">
        <f t="shared" si="3"/>
        <v>U</v>
      </c>
      <c r="C85" s="1" t="str">
        <f t="shared" si="4"/>
        <v>U</v>
      </c>
    </row>
    <row r="86" spans="1:3" ht="15">
      <c r="A86" s="1">
        <f>ROW()</f>
        <v>86</v>
      </c>
      <c r="B86" s="1" t="str">
        <f t="shared" si="3"/>
        <v>V</v>
      </c>
      <c r="C86" s="1" t="str">
        <f t="shared" si="4"/>
        <v>V</v>
      </c>
    </row>
    <row r="87" spans="1:3" ht="15">
      <c r="A87" s="1">
        <f>ROW()</f>
        <v>87</v>
      </c>
      <c r="B87" s="1" t="str">
        <f t="shared" si="3"/>
        <v>W</v>
      </c>
      <c r="C87" s="1" t="str">
        <f t="shared" si="4"/>
        <v>W</v>
      </c>
    </row>
    <row r="88" spans="1:3" ht="15">
      <c r="A88" s="1">
        <f>ROW()</f>
        <v>88</v>
      </c>
      <c r="B88" s="1" t="str">
        <f t="shared" si="3"/>
        <v>X</v>
      </c>
      <c r="C88" s="1" t="str">
        <f t="shared" si="4"/>
        <v>X</v>
      </c>
    </row>
    <row r="89" spans="1:3" ht="15">
      <c r="A89" s="1">
        <f>ROW()</f>
        <v>89</v>
      </c>
      <c r="B89" s="1" t="str">
        <f t="shared" si="3"/>
        <v>Y</v>
      </c>
      <c r="C89" s="1" t="str">
        <f t="shared" si="4"/>
        <v>Y</v>
      </c>
    </row>
    <row r="90" spans="1:3" ht="15">
      <c r="A90" s="1">
        <f>ROW()</f>
        <v>90</v>
      </c>
      <c r="B90" s="1" t="str">
        <f t="shared" si="3"/>
        <v>Z</v>
      </c>
      <c r="C90" s="1" t="str">
        <f t="shared" si="4"/>
        <v>Z</v>
      </c>
    </row>
    <row r="91" spans="1:3" ht="15">
      <c r="A91" s="1">
        <f>ROW()</f>
        <v>91</v>
      </c>
      <c r="B91" s="1" t="str">
        <f t="shared" si="3"/>
        <v>[</v>
      </c>
      <c r="C91" s="1" t="str">
        <f t="shared" si="4"/>
        <v>[</v>
      </c>
    </row>
    <row r="92" spans="1:3" ht="15">
      <c r="A92" s="1">
        <f>ROW()</f>
        <v>92</v>
      </c>
      <c r="B92" s="1" t="str">
        <f t="shared" si="3"/>
        <v>\</v>
      </c>
      <c r="C92" s="1" t="str">
        <f t="shared" si="4"/>
        <v>\</v>
      </c>
    </row>
    <row r="93" spans="1:3" ht="15">
      <c r="A93" s="1">
        <f>ROW()</f>
        <v>93</v>
      </c>
      <c r="B93" s="1" t="str">
        <f t="shared" si="3"/>
        <v>]</v>
      </c>
      <c r="C93" s="1" t="str">
        <f t="shared" si="4"/>
        <v>]</v>
      </c>
    </row>
    <row r="94" spans="1:3" ht="15">
      <c r="A94" s="1">
        <f>ROW()</f>
        <v>94</v>
      </c>
      <c r="B94" s="1" t="str">
        <f t="shared" si="3"/>
        <v>^</v>
      </c>
      <c r="C94" s="1" t="str">
        <f t="shared" si="4"/>
        <v>^</v>
      </c>
    </row>
    <row r="95" spans="1:3" ht="15">
      <c r="A95" s="1">
        <f>ROW()</f>
        <v>95</v>
      </c>
      <c r="B95" s="1" t="str">
        <f t="shared" si="3"/>
        <v>_</v>
      </c>
      <c r="C95" s="1" t="str">
        <f t="shared" si="4"/>
        <v>_</v>
      </c>
    </row>
    <row r="96" spans="1:3" ht="15">
      <c r="A96" s="1">
        <f>ROW()</f>
        <v>96</v>
      </c>
      <c r="B96" s="1" t="str">
        <f t="shared" si="3"/>
        <v>`</v>
      </c>
      <c r="C96" s="1" t="str">
        <f t="shared" si="4"/>
        <v>`</v>
      </c>
    </row>
    <row r="97" spans="1:3" ht="15">
      <c r="A97" s="1">
        <f>ROW()</f>
        <v>97</v>
      </c>
      <c r="B97" s="1" t="str">
        <f t="shared" si="3"/>
        <v>a</v>
      </c>
      <c r="C97" s="1" t="str">
        <f t="shared" si="4"/>
        <v>a</v>
      </c>
    </row>
    <row r="98" spans="1:3" ht="15">
      <c r="A98" s="1">
        <f>ROW()</f>
        <v>98</v>
      </c>
      <c r="B98" s="1" t="str">
        <f t="shared" si="3"/>
        <v>b</v>
      </c>
      <c r="C98" s="1" t="str">
        <f t="shared" si="4"/>
        <v>b</v>
      </c>
    </row>
    <row r="99" spans="1:3" ht="15">
      <c r="A99" s="1">
        <f>ROW()</f>
        <v>99</v>
      </c>
      <c r="B99" s="1" t="str">
        <f t="shared" si="3"/>
        <v>c</v>
      </c>
      <c r="C99" s="1" t="str">
        <f t="shared" si="4"/>
        <v>c</v>
      </c>
    </row>
    <row r="100" spans="1:3" ht="15">
      <c r="A100" s="1">
        <f>ROW()</f>
        <v>100</v>
      </c>
      <c r="B100" s="1" t="str">
        <f t="shared" si="3"/>
        <v>d</v>
      </c>
      <c r="C100" s="1" t="str">
        <f t="shared" si="4"/>
        <v>d</v>
      </c>
    </row>
    <row r="101" spans="1:3" ht="15">
      <c r="A101" s="1">
        <f>ROW()</f>
        <v>101</v>
      </c>
      <c r="B101" s="1" t="str">
        <f t="shared" si="3"/>
        <v>e</v>
      </c>
      <c r="C101" s="1" t="str">
        <f t="shared" si="4"/>
        <v>e</v>
      </c>
    </row>
    <row r="102" spans="1:3" ht="15">
      <c r="A102" s="1">
        <f>ROW()</f>
        <v>102</v>
      </c>
      <c r="B102" s="1" t="str">
        <f t="shared" si="3"/>
        <v>f</v>
      </c>
      <c r="C102" s="1" t="str">
        <f t="shared" si="4"/>
        <v>f</v>
      </c>
    </row>
    <row r="103" spans="1:3" ht="15">
      <c r="A103" s="1">
        <f>ROW()</f>
        <v>103</v>
      </c>
      <c r="B103" s="1" t="str">
        <f t="shared" si="3"/>
        <v>g</v>
      </c>
      <c r="C103" s="1" t="str">
        <f t="shared" si="4"/>
        <v>g</v>
      </c>
    </row>
    <row r="104" spans="1:3" ht="15">
      <c r="A104" s="1">
        <f>ROW()</f>
        <v>104</v>
      </c>
      <c r="B104" s="1" t="str">
        <f t="shared" si="3"/>
        <v>h</v>
      </c>
      <c r="C104" s="1" t="str">
        <f t="shared" si="4"/>
        <v>h</v>
      </c>
    </row>
    <row r="105" spans="1:3" ht="15">
      <c r="A105" s="1">
        <f>ROW()</f>
        <v>105</v>
      </c>
      <c r="B105" s="1" t="str">
        <f t="shared" si="3"/>
        <v>i</v>
      </c>
      <c r="C105" s="1" t="str">
        <f t="shared" si="4"/>
        <v>i</v>
      </c>
    </row>
    <row r="106" spans="1:3" ht="15">
      <c r="A106" s="1">
        <f>ROW()</f>
        <v>106</v>
      </c>
      <c r="B106" s="1" t="str">
        <f t="shared" si="3"/>
        <v>j</v>
      </c>
      <c r="C106" s="1" t="str">
        <f t="shared" si="4"/>
        <v>j</v>
      </c>
    </row>
    <row r="107" spans="1:3" ht="15">
      <c r="A107" s="1">
        <f>ROW()</f>
        <v>107</v>
      </c>
      <c r="B107" s="1" t="str">
        <f t="shared" si="3"/>
        <v>k</v>
      </c>
      <c r="C107" s="1" t="str">
        <f t="shared" si="4"/>
        <v>k</v>
      </c>
    </row>
    <row r="108" spans="1:3" ht="15">
      <c r="A108" s="1">
        <f>ROW()</f>
        <v>108</v>
      </c>
      <c r="B108" s="1" t="str">
        <f t="shared" si="3"/>
        <v>l</v>
      </c>
      <c r="C108" s="1" t="str">
        <f t="shared" si="4"/>
        <v>l</v>
      </c>
    </row>
    <row r="109" spans="1:3" ht="15">
      <c r="A109" s="1">
        <f>ROW()</f>
        <v>109</v>
      </c>
      <c r="B109" s="1" t="str">
        <f t="shared" si="3"/>
        <v>m</v>
      </c>
      <c r="C109" s="1" t="str">
        <f t="shared" si="4"/>
        <v>m</v>
      </c>
    </row>
    <row r="110" spans="1:3" ht="15">
      <c r="A110" s="1">
        <f>ROW()</f>
        <v>110</v>
      </c>
      <c r="B110" s="1" t="str">
        <f t="shared" si="3"/>
        <v>n</v>
      </c>
      <c r="C110" s="1" t="str">
        <f t="shared" si="4"/>
        <v>n</v>
      </c>
    </row>
    <row r="111" spans="1:3" ht="15">
      <c r="A111" s="1">
        <f>ROW()</f>
        <v>111</v>
      </c>
      <c r="B111" s="1" t="str">
        <f t="shared" si="3"/>
        <v>o</v>
      </c>
      <c r="C111" s="1" t="str">
        <f t="shared" si="4"/>
        <v>o</v>
      </c>
    </row>
    <row r="112" spans="1:3" ht="15">
      <c r="A112" s="1">
        <f>ROW()</f>
        <v>112</v>
      </c>
      <c r="B112" s="1" t="str">
        <f t="shared" si="3"/>
        <v>p</v>
      </c>
      <c r="C112" s="1" t="str">
        <f t="shared" si="4"/>
        <v>p</v>
      </c>
    </row>
    <row r="113" spans="1:3" ht="15">
      <c r="A113" s="1">
        <f>ROW()</f>
        <v>113</v>
      </c>
      <c r="B113" s="1" t="str">
        <f t="shared" si="3"/>
        <v>q</v>
      </c>
      <c r="C113" s="1" t="str">
        <f t="shared" si="4"/>
        <v>q</v>
      </c>
    </row>
    <row r="114" spans="1:3" ht="15">
      <c r="A114" s="1">
        <f>ROW()</f>
        <v>114</v>
      </c>
      <c r="B114" s="1" t="str">
        <f t="shared" si="3"/>
        <v>r</v>
      </c>
      <c r="C114" s="1" t="str">
        <f t="shared" si="4"/>
        <v>r</v>
      </c>
    </row>
    <row r="115" spans="1:3" ht="15">
      <c r="A115" s="1">
        <f>ROW()</f>
        <v>115</v>
      </c>
      <c r="B115" s="1" t="str">
        <f t="shared" si="3"/>
        <v>s</v>
      </c>
      <c r="C115" s="1" t="str">
        <f t="shared" si="4"/>
        <v>s</v>
      </c>
    </row>
    <row r="116" spans="1:3" ht="15">
      <c r="A116" s="1">
        <f>ROW()</f>
        <v>116</v>
      </c>
      <c r="B116" s="1" t="str">
        <f t="shared" si="3"/>
        <v>t</v>
      </c>
      <c r="C116" s="1" t="str">
        <f t="shared" si="4"/>
        <v>t</v>
      </c>
    </row>
    <row r="117" spans="1:3" ht="15">
      <c r="A117" s="1">
        <f>ROW()</f>
        <v>117</v>
      </c>
      <c r="B117" s="1" t="str">
        <f t="shared" si="3"/>
        <v>u</v>
      </c>
      <c r="C117" s="1" t="str">
        <f t="shared" si="4"/>
        <v>u</v>
      </c>
    </row>
    <row r="118" spans="1:3" ht="15">
      <c r="A118" s="1">
        <f>ROW()</f>
        <v>118</v>
      </c>
      <c r="B118" s="1" t="str">
        <f t="shared" si="3"/>
        <v>v</v>
      </c>
      <c r="C118" s="1" t="str">
        <f t="shared" si="4"/>
        <v>v</v>
      </c>
    </row>
    <row r="119" spans="1:3" ht="15">
      <c r="A119" s="1">
        <f>ROW()</f>
        <v>119</v>
      </c>
      <c r="B119" s="1" t="str">
        <f t="shared" si="3"/>
        <v>w</v>
      </c>
      <c r="C119" s="1" t="str">
        <f t="shared" si="4"/>
        <v>w</v>
      </c>
    </row>
    <row r="120" spans="1:3" ht="15">
      <c r="A120" s="1">
        <f>ROW()</f>
        <v>120</v>
      </c>
      <c r="B120" s="1" t="str">
        <f t="shared" si="3"/>
        <v>x</v>
      </c>
      <c r="C120" s="1" t="str">
        <f t="shared" si="4"/>
        <v>x</v>
      </c>
    </row>
    <row r="121" spans="1:3" ht="15">
      <c r="A121" s="1">
        <f>ROW()</f>
        <v>121</v>
      </c>
      <c r="B121" s="1" t="str">
        <f t="shared" si="3"/>
        <v>y</v>
      </c>
      <c r="C121" s="1" t="str">
        <f t="shared" si="4"/>
        <v>y</v>
      </c>
    </row>
    <row r="122" spans="1:3" ht="15">
      <c r="A122" s="1">
        <f>ROW()</f>
        <v>122</v>
      </c>
      <c r="B122" s="1" t="str">
        <f t="shared" si="3"/>
        <v>z</v>
      </c>
      <c r="C122" s="1" t="str">
        <f t="shared" si="4"/>
        <v>z</v>
      </c>
    </row>
    <row r="123" spans="1:3" ht="15">
      <c r="A123" s="1">
        <f>ROW()</f>
        <v>123</v>
      </c>
      <c r="B123" s="1" t="str">
        <f t="shared" si="3"/>
        <v>{</v>
      </c>
      <c r="C123" s="1" t="str">
        <f t="shared" si="4"/>
        <v>{</v>
      </c>
    </row>
    <row r="124" spans="1:3" ht="15">
      <c r="A124" s="1">
        <f>ROW()</f>
        <v>124</v>
      </c>
      <c r="B124" s="1" t="str">
        <f t="shared" si="3"/>
        <v>|</v>
      </c>
      <c r="C124" s="1" t="str">
        <f t="shared" si="4"/>
        <v>|</v>
      </c>
    </row>
    <row r="125" spans="1:3" ht="15">
      <c r="A125" s="1">
        <f>ROW()</f>
        <v>125</v>
      </c>
      <c r="B125" s="1" t="str">
        <f t="shared" si="3"/>
        <v>}</v>
      </c>
      <c r="C125" s="1" t="str">
        <f t="shared" si="4"/>
        <v>}</v>
      </c>
    </row>
    <row r="126" spans="1:3" ht="15">
      <c r="A126" s="1">
        <f>ROW()</f>
        <v>126</v>
      </c>
      <c r="B126" s="1" t="str">
        <f t="shared" si="3"/>
        <v>~</v>
      </c>
      <c r="C126" s="1" t="str">
        <f t="shared" si="4"/>
        <v>~</v>
      </c>
    </row>
    <row r="127" spans="1:3" ht="15">
      <c r="A127" s="1">
        <f>ROW()</f>
        <v>127</v>
      </c>
      <c r="B127" s="1" t="str">
        <f t="shared" si="3"/>
        <v></v>
      </c>
      <c r="C127" s="1" t="str">
        <f t="shared" si="4"/>
        <v></v>
      </c>
    </row>
    <row r="128" spans="1:3" ht="15">
      <c r="A128" s="1">
        <f>ROW()</f>
        <v>128</v>
      </c>
      <c r="B128" s="1" t="str">
        <f t="shared" si="3"/>
        <v>€</v>
      </c>
      <c r="C128" s="1" t="str">
        <f t="shared" si="4"/>
        <v>€</v>
      </c>
    </row>
    <row r="129" spans="1:3" ht="15">
      <c r="A129" s="1">
        <f>ROW()</f>
        <v>129</v>
      </c>
      <c r="B129" s="1" t="str">
        <f t="shared" si="3"/>
        <v></v>
      </c>
      <c r="C129" s="1" t="str">
        <f t="shared" si="4"/>
        <v></v>
      </c>
    </row>
    <row r="130" spans="1:3" ht="15">
      <c r="A130" s="1">
        <f>ROW()</f>
        <v>130</v>
      </c>
      <c r="B130" s="1" t="str">
        <f aca="true" t="shared" si="5" ref="B130:B193">CHAR(A130)</f>
        <v>‚</v>
      </c>
      <c r="C130" s="1" t="str">
        <f aca="true" t="shared" si="6" ref="C130:C193">CHAR(ROW())</f>
        <v>‚</v>
      </c>
    </row>
    <row r="131" spans="1:3" ht="15">
      <c r="A131" s="1">
        <f>ROW()</f>
        <v>131</v>
      </c>
      <c r="B131" s="1" t="str">
        <f t="shared" si="5"/>
        <v>ƒ</v>
      </c>
      <c r="C131" s="1" t="str">
        <f t="shared" si="6"/>
        <v>ƒ</v>
      </c>
    </row>
    <row r="132" spans="1:3" ht="15">
      <c r="A132" s="1">
        <f>ROW()</f>
        <v>132</v>
      </c>
      <c r="B132" s="1" t="str">
        <f t="shared" si="5"/>
        <v>„</v>
      </c>
      <c r="C132" s="1" t="str">
        <f t="shared" si="6"/>
        <v>„</v>
      </c>
    </row>
    <row r="133" spans="1:3" ht="15">
      <c r="A133" s="1">
        <f>ROW()</f>
        <v>133</v>
      </c>
      <c r="B133" s="1" t="str">
        <f t="shared" si="5"/>
        <v>…</v>
      </c>
      <c r="C133" s="1" t="str">
        <f t="shared" si="6"/>
        <v>…</v>
      </c>
    </row>
    <row r="134" spans="1:3" ht="15">
      <c r="A134" s="1">
        <f>ROW()</f>
        <v>134</v>
      </c>
      <c r="B134" s="1" t="str">
        <f t="shared" si="5"/>
        <v>†</v>
      </c>
      <c r="C134" s="1" t="str">
        <f t="shared" si="6"/>
        <v>†</v>
      </c>
    </row>
    <row r="135" spans="1:3" ht="15">
      <c r="A135" s="1">
        <f>ROW()</f>
        <v>135</v>
      </c>
      <c r="B135" s="1" t="str">
        <f t="shared" si="5"/>
        <v>‡</v>
      </c>
      <c r="C135" s="1" t="str">
        <f t="shared" si="6"/>
        <v>‡</v>
      </c>
    </row>
    <row r="136" spans="1:3" ht="15">
      <c r="A136" s="1">
        <f>ROW()</f>
        <v>136</v>
      </c>
      <c r="B136" s="1" t="str">
        <f t="shared" si="5"/>
        <v>ˆ</v>
      </c>
      <c r="C136" s="1" t="str">
        <f t="shared" si="6"/>
        <v>ˆ</v>
      </c>
    </row>
    <row r="137" spans="1:3" ht="15">
      <c r="A137" s="1">
        <f>ROW()</f>
        <v>137</v>
      </c>
      <c r="B137" s="1" t="str">
        <f t="shared" si="5"/>
        <v>‰</v>
      </c>
      <c r="C137" s="1" t="str">
        <f t="shared" si="6"/>
        <v>‰</v>
      </c>
    </row>
    <row r="138" spans="1:3" ht="15">
      <c r="A138" s="1">
        <f>ROW()</f>
        <v>138</v>
      </c>
      <c r="B138" s="1" t="str">
        <f t="shared" si="5"/>
        <v>Š</v>
      </c>
      <c r="C138" s="1" t="str">
        <f t="shared" si="6"/>
        <v>Š</v>
      </c>
    </row>
    <row r="139" spans="1:3" ht="15">
      <c r="A139" s="1">
        <f>ROW()</f>
        <v>139</v>
      </c>
      <c r="B139" s="1" t="str">
        <f t="shared" si="5"/>
        <v>‹</v>
      </c>
      <c r="C139" s="1" t="str">
        <f t="shared" si="6"/>
        <v>‹</v>
      </c>
    </row>
    <row r="140" spans="1:3" ht="15">
      <c r="A140" s="1">
        <f>ROW()</f>
        <v>140</v>
      </c>
      <c r="B140" s="1" t="str">
        <f t="shared" si="5"/>
        <v>Œ</v>
      </c>
      <c r="C140" s="1" t="str">
        <f t="shared" si="6"/>
        <v>Œ</v>
      </c>
    </row>
    <row r="141" spans="1:3" ht="15">
      <c r="A141" s="1">
        <f>ROW()</f>
        <v>141</v>
      </c>
      <c r="B141" s="1" t="str">
        <f t="shared" si="5"/>
        <v></v>
      </c>
      <c r="C141" s="1" t="str">
        <f t="shared" si="6"/>
        <v></v>
      </c>
    </row>
    <row r="142" spans="1:3" ht="15">
      <c r="A142" s="1">
        <f>ROW()</f>
        <v>142</v>
      </c>
      <c r="B142" s="1" t="str">
        <f t="shared" si="5"/>
        <v>Ž</v>
      </c>
      <c r="C142" s="1" t="str">
        <f t="shared" si="6"/>
        <v>Ž</v>
      </c>
    </row>
    <row r="143" spans="1:3" ht="15">
      <c r="A143" s="1">
        <f>ROW()</f>
        <v>143</v>
      </c>
      <c r="B143" s="1" t="str">
        <f t="shared" si="5"/>
        <v></v>
      </c>
      <c r="C143" s="1" t="str">
        <f t="shared" si="6"/>
        <v></v>
      </c>
    </row>
    <row r="144" spans="1:3" ht="15">
      <c r="A144" s="1">
        <f>ROW()</f>
        <v>144</v>
      </c>
      <c r="B144" s="1" t="str">
        <f t="shared" si="5"/>
        <v></v>
      </c>
      <c r="C144" s="1" t="str">
        <f t="shared" si="6"/>
        <v></v>
      </c>
    </row>
    <row r="145" spans="1:3" ht="15">
      <c r="A145" s="1">
        <f>ROW()</f>
        <v>145</v>
      </c>
      <c r="B145" s="1" t="str">
        <f t="shared" si="5"/>
        <v>‘</v>
      </c>
      <c r="C145" s="1" t="str">
        <f t="shared" si="6"/>
        <v>‘</v>
      </c>
    </row>
    <row r="146" spans="1:3" ht="15">
      <c r="A146" s="1">
        <f>ROW()</f>
        <v>146</v>
      </c>
      <c r="B146" s="1" t="str">
        <f t="shared" si="5"/>
        <v>’</v>
      </c>
      <c r="C146" s="1" t="str">
        <f t="shared" si="6"/>
        <v>’</v>
      </c>
    </row>
    <row r="147" spans="1:3" ht="15">
      <c r="A147" s="1">
        <f>ROW()</f>
        <v>147</v>
      </c>
      <c r="B147" s="1" t="str">
        <f t="shared" si="5"/>
        <v>“</v>
      </c>
      <c r="C147" s="1" t="str">
        <f t="shared" si="6"/>
        <v>“</v>
      </c>
    </row>
    <row r="148" spans="1:3" ht="15">
      <c r="A148" s="1">
        <f>ROW()</f>
        <v>148</v>
      </c>
      <c r="B148" s="1" t="str">
        <f t="shared" si="5"/>
        <v>”</v>
      </c>
      <c r="C148" s="1" t="str">
        <f t="shared" si="6"/>
        <v>”</v>
      </c>
    </row>
    <row r="149" spans="1:3" ht="15">
      <c r="A149" s="1">
        <f>ROW()</f>
        <v>149</v>
      </c>
      <c r="B149" s="1" t="str">
        <f t="shared" si="5"/>
        <v>•</v>
      </c>
      <c r="C149" s="1" t="str">
        <f t="shared" si="6"/>
        <v>•</v>
      </c>
    </row>
    <row r="150" spans="1:3" ht="15">
      <c r="A150" s="1">
        <f>ROW()</f>
        <v>150</v>
      </c>
      <c r="B150" s="1" t="str">
        <f t="shared" si="5"/>
        <v>–</v>
      </c>
      <c r="C150" s="1" t="str">
        <f t="shared" si="6"/>
        <v>–</v>
      </c>
    </row>
    <row r="151" spans="1:3" ht="15">
      <c r="A151" s="1">
        <f>ROW()</f>
        <v>151</v>
      </c>
      <c r="B151" s="1" t="str">
        <f t="shared" si="5"/>
        <v>—</v>
      </c>
      <c r="C151" s="1" t="str">
        <f t="shared" si="6"/>
        <v>—</v>
      </c>
    </row>
    <row r="152" spans="1:3" ht="15">
      <c r="A152" s="1">
        <f>ROW()</f>
        <v>152</v>
      </c>
      <c r="B152" s="1" t="str">
        <f t="shared" si="5"/>
        <v>˜</v>
      </c>
      <c r="C152" s="1" t="str">
        <f t="shared" si="6"/>
        <v>˜</v>
      </c>
    </row>
    <row r="153" spans="1:3" ht="15">
      <c r="A153" s="1">
        <f>ROW()</f>
        <v>153</v>
      </c>
      <c r="B153" s="1" t="str">
        <f t="shared" si="5"/>
        <v>™</v>
      </c>
      <c r="C153" s="1" t="str">
        <f t="shared" si="6"/>
        <v>™</v>
      </c>
    </row>
    <row r="154" spans="1:3" ht="15">
      <c r="A154" s="1">
        <f>ROW()</f>
        <v>154</v>
      </c>
      <c r="B154" s="1" t="str">
        <f t="shared" si="5"/>
        <v>š</v>
      </c>
      <c r="C154" s="1" t="str">
        <f t="shared" si="6"/>
        <v>š</v>
      </c>
    </row>
    <row r="155" spans="1:3" ht="15">
      <c r="A155" s="1">
        <f>ROW()</f>
        <v>155</v>
      </c>
      <c r="B155" s="1" t="str">
        <f t="shared" si="5"/>
        <v>›</v>
      </c>
      <c r="C155" s="1" t="str">
        <f t="shared" si="6"/>
        <v>›</v>
      </c>
    </row>
    <row r="156" spans="1:3" ht="15">
      <c r="A156" s="1">
        <f>ROW()</f>
        <v>156</v>
      </c>
      <c r="B156" s="1" t="str">
        <f t="shared" si="5"/>
        <v>œ</v>
      </c>
      <c r="C156" s="1" t="str">
        <f t="shared" si="6"/>
        <v>œ</v>
      </c>
    </row>
    <row r="157" spans="1:3" ht="15">
      <c r="A157" s="1">
        <f>ROW()</f>
        <v>157</v>
      </c>
      <c r="B157" s="1" t="str">
        <f t="shared" si="5"/>
        <v></v>
      </c>
      <c r="C157" s="1" t="str">
        <f t="shared" si="6"/>
        <v></v>
      </c>
    </row>
    <row r="158" spans="1:3" ht="15">
      <c r="A158" s="1">
        <f>ROW()</f>
        <v>158</v>
      </c>
      <c r="B158" s="1" t="str">
        <f t="shared" si="5"/>
        <v>ž</v>
      </c>
      <c r="C158" s="1" t="str">
        <f t="shared" si="6"/>
        <v>ž</v>
      </c>
    </row>
    <row r="159" spans="1:3" ht="15">
      <c r="A159" s="1">
        <f>ROW()</f>
        <v>159</v>
      </c>
      <c r="B159" s="1" t="str">
        <f t="shared" si="5"/>
        <v>Ÿ</v>
      </c>
      <c r="C159" s="1" t="str">
        <f t="shared" si="6"/>
        <v>Ÿ</v>
      </c>
    </row>
    <row r="160" spans="1:3" ht="15">
      <c r="A160" s="1">
        <f>ROW()</f>
        <v>160</v>
      </c>
      <c r="B160" s="1" t="str">
        <f t="shared" si="5"/>
        <v> </v>
      </c>
      <c r="C160" s="1" t="str">
        <f t="shared" si="6"/>
        <v> </v>
      </c>
    </row>
    <row r="161" spans="1:3" ht="15">
      <c r="A161" s="1">
        <f>ROW()</f>
        <v>161</v>
      </c>
      <c r="B161" s="1" t="str">
        <f t="shared" si="5"/>
        <v>¡</v>
      </c>
      <c r="C161" s="1" t="str">
        <f t="shared" si="6"/>
        <v>¡</v>
      </c>
    </row>
    <row r="162" spans="1:3" ht="15">
      <c r="A162" s="1">
        <f>ROW()</f>
        <v>162</v>
      </c>
      <c r="B162" s="1" t="str">
        <f t="shared" si="5"/>
        <v>¢</v>
      </c>
      <c r="C162" s="1" t="str">
        <f t="shared" si="6"/>
        <v>¢</v>
      </c>
    </row>
    <row r="163" spans="1:3" ht="15">
      <c r="A163" s="1">
        <f>ROW()</f>
        <v>163</v>
      </c>
      <c r="B163" s="1" t="str">
        <f t="shared" si="5"/>
        <v>£</v>
      </c>
      <c r="C163" s="1" t="str">
        <f t="shared" si="6"/>
        <v>£</v>
      </c>
    </row>
    <row r="164" spans="1:3" ht="15">
      <c r="A164" s="1">
        <f>ROW()</f>
        <v>164</v>
      </c>
      <c r="B164" s="1" t="str">
        <f t="shared" si="5"/>
        <v>¤</v>
      </c>
      <c r="C164" s="1" t="str">
        <f t="shared" si="6"/>
        <v>¤</v>
      </c>
    </row>
    <row r="165" spans="1:3" ht="15">
      <c r="A165" s="1">
        <f>ROW()</f>
        <v>165</v>
      </c>
      <c r="B165" s="1" t="str">
        <f t="shared" si="5"/>
        <v>¥</v>
      </c>
      <c r="C165" s="1" t="str">
        <f t="shared" si="6"/>
        <v>¥</v>
      </c>
    </row>
    <row r="166" spans="1:3" ht="15">
      <c r="A166" s="1">
        <f>ROW()</f>
        <v>166</v>
      </c>
      <c r="B166" s="1" t="str">
        <f t="shared" si="5"/>
        <v>¦</v>
      </c>
      <c r="C166" s="1" t="str">
        <f t="shared" si="6"/>
        <v>¦</v>
      </c>
    </row>
    <row r="167" spans="1:3" ht="15">
      <c r="A167" s="1">
        <f>ROW()</f>
        <v>167</v>
      </c>
      <c r="B167" s="1" t="str">
        <f t="shared" si="5"/>
        <v>§</v>
      </c>
      <c r="C167" s="1" t="str">
        <f t="shared" si="6"/>
        <v>§</v>
      </c>
    </row>
    <row r="168" spans="1:3" ht="15">
      <c r="A168" s="1">
        <f>ROW()</f>
        <v>168</v>
      </c>
      <c r="B168" s="1" t="str">
        <f t="shared" si="5"/>
        <v>¨</v>
      </c>
      <c r="C168" s="1" t="str">
        <f t="shared" si="6"/>
        <v>¨</v>
      </c>
    </row>
    <row r="169" spans="1:3" ht="15">
      <c r="A169" s="1">
        <f>ROW()</f>
        <v>169</v>
      </c>
      <c r="B169" s="1" t="str">
        <f t="shared" si="5"/>
        <v>©</v>
      </c>
      <c r="C169" s="1" t="str">
        <f t="shared" si="6"/>
        <v>©</v>
      </c>
    </row>
    <row r="170" spans="1:3" ht="15">
      <c r="A170" s="1">
        <f>ROW()</f>
        <v>170</v>
      </c>
      <c r="B170" s="1" t="str">
        <f t="shared" si="5"/>
        <v>ª</v>
      </c>
      <c r="C170" s="1" t="str">
        <f t="shared" si="6"/>
        <v>ª</v>
      </c>
    </row>
    <row r="171" spans="1:3" ht="15">
      <c r="A171" s="1">
        <f>ROW()</f>
        <v>171</v>
      </c>
      <c r="B171" s="1" t="str">
        <f t="shared" si="5"/>
        <v>«</v>
      </c>
      <c r="C171" s="1" t="str">
        <f t="shared" si="6"/>
        <v>«</v>
      </c>
    </row>
    <row r="172" spans="1:3" ht="15">
      <c r="A172" s="1">
        <f>ROW()</f>
        <v>172</v>
      </c>
      <c r="B172" s="1" t="str">
        <f t="shared" si="5"/>
        <v>¬</v>
      </c>
      <c r="C172" s="1" t="str">
        <f t="shared" si="6"/>
        <v>¬</v>
      </c>
    </row>
    <row r="173" spans="1:3" ht="15">
      <c r="A173" s="1">
        <f>ROW()</f>
        <v>173</v>
      </c>
      <c r="B173" s="1" t="str">
        <f t="shared" si="5"/>
        <v>­</v>
      </c>
      <c r="C173" s="1" t="str">
        <f t="shared" si="6"/>
        <v>­</v>
      </c>
    </row>
    <row r="174" spans="1:3" ht="15">
      <c r="A174" s="1">
        <f>ROW()</f>
        <v>174</v>
      </c>
      <c r="B174" s="1" t="str">
        <f t="shared" si="5"/>
        <v>®</v>
      </c>
      <c r="C174" s="1" t="str">
        <f t="shared" si="6"/>
        <v>®</v>
      </c>
    </row>
    <row r="175" spans="1:3" ht="15">
      <c r="A175" s="1">
        <f>ROW()</f>
        <v>175</v>
      </c>
      <c r="B175" s="1" t="str">
        <f t="shared" si="5"/>
        <v>¯</v>
      </c>
      <c r="C175" s="1" t="str">
        <f t="shared" si="6"/>
        <v>¯</v>
      </c>
    </row>
    <row r="176" spans="1:3" ht="15">
      <c r="A176" s="1">
        <f>ROW()</f>
        <v>176</v>
      </c>
      <c r="B176" s="1" t="str">
        <f t="shared" si="5"/>
        <v>°</v>
      </c>
      <c r="C176" s="1" t="str">
        <f t="shared" si="6"/>
        <v>°</v>
      </c>
    </row>
    <row r="177" spans="1:3" ht="15">
      <c r="A177" s="1">
        <f>ROW()</f>
        <v>177</v>
      </c>
      <c r="B177" s="1" t="str">
        <f t="shared" si="5"/>
        <v>±</v>
      </c>
      <c r="C177" s="1" t="str">
        <f t="shared" si="6"/>
        <v>±</v>
      </c>
    </row>
    <row r="178" spans="1:3" ht="15">
      <c r="A178" s="1">
        <f>ROW()</f>
        <v>178</v>
      </c>
      <c r="B178" s="1" t="str">
        <f t="shared" si="5"/>
        <v>²</v>
      </c>
      <c r="C178" s="1" t="str">
        <f t="shared" si="6"/>
        <v>²</v>
      </c>
    </row>
    <row r="179" spans="1:3" ht="15">
      <c r="A179" s="1">
        <f>ROW()</f>
        <v>179</v>
      </c>
      <c r="B179" s="1" t="str">
        <f t="shared" si="5"/>
        <v>³</v>
      </c>
      <c r="C179" s="1" t="str">
        <f t="shared" si="6"/>
        <v>³</v>
      </c>
    </row>
    <row r="180" spans="1:3" ht="15">
      <c r="A180" s="1">
        <f>ROW()</f>
        <v>180</v>
      </c>
      <c r="B180" s="1" t="str">
        <f t="shared" si="5"/>
        <v>´</v>
      </c>
      <c r="C180" s="1" t="str">
        <f t="shared" si="6"/>
        <v>´</v>
      </c>
    </row>
    <row r="181" spans="1:3" ht="15">
      <c r="A181" s="1">
        <f>ROW()</f>
        <v>181</v>
      </c>
      <c r="B181" s="1" t="str">
        <f t="shared" si="5"/>
        <v>µ</v>
      </c>
      <c r="C181" s="1" t="str">
        <f t="shared" si="6"/>
        <v>µ</v>
      </c>
    </row>
    <row r="182" spans="1:3" ht="15">
      <c r="A182" s="1">
        <f>ROW()</f>
        <v>182</v>
      </c>
      <c r="B182" s="1" t="str">
        <f t="shared" si="5"/>
        <v>¶</v>
      </c>
      <c r="C182" s="1" t="str">
        <f t="shared" si="6"/>
        <v>¶</v>
      </c>
    </row>
    <row r="183" spans="1:3" ht="15">
      <c r="A183" s="1">
        <f>ROW()</f>
        <v>183</v>
      </c>
      <c r="B183" s="1" t="str">
        <f t="shared" si="5"/>
        <v>·</v>
      </c>
      <c r="C183" s="1" t="str">
        <f t="shared" si="6"/>
        <v>·</v>
      </c>
    </row>
    <row r="184" spans="1:3" ht="15">
      <c r="A184" s="1">
        <f>ROW()</f>
        <v>184</v>
      </c>
      <c r="B184" s="1" t="str">
        <f t="shared" si="5"/>
        <v>¸</v>
      </c>
      <c r="C184" s="1" t="str">
        <f t="shared" si="6"/>
        <v>¸</v>
      </c>
    </row>
    <row r="185" spans="1:3" ht="15">
      <c r="A185" s="1">
        <f>ROW()</f>
        <v>185</v>
      </c>
      <c r="B185" s="1" t="str">
        <f t="shared" si="5"/>
        <v>¹</v>
      </c>
      <c r="C185" s="1" t="str">
        <f t="shared" si="6"/>
        <v>¹</v>
      </c>
    </row>
    <row r="186" spans="1:3" ht="15">
      <c r="A186" s="1">
        <f>ROW()</f>
        <v>186</v>
      </c>
      <c r="B186" s="1" t="str">
        <f t="shared" si="5"/>
        <v>º</v>
      </c>
      <c r="C186" s="1" t="str">
        <f t="shared" si="6"/>
        <v>º</v>
      </c>
    </row>
    <row r="187" spans="1:3" ht="15">
      <c r="A187" s="1">
        <f>ROW()</f>
        <v>187</v>
      </c>
      <c r="B187" s="1" t="str">
        <f t="shared" si="5"/>
        <v>»</v>
      </c>
      <c r="C187" s="1" t="str">
        <f t="shared" si="6"/>
        <v>»</v>
      </c>
    </row>
    <row r="188" spans="1:3" ht="15">
      <c r="A188" s="1">
        <f>ROW()</f>
        <v>188</v>
      </c>
      <c r="B188" s="1" t="str">
        <f t="shared" si="5"/>
        <v>¼</v>
      </c>
      <c r="C188" s="1" t="str">
        <f t="shared" si="6"/>
        <v>¼</v>
      </c>
    </row>
    <row r="189" spans="1:3" ht="15">
      <c r="A189" s="1">
        <f>ROW()</f>
        <v>189</v>
      </c>
      <c r="B189" s="1" t="str">
        <f t="shared" si="5"/>
        <v>½</v>
      </c>
      <c r="C189" s="1" t="str">
        <f t="shared" si="6"/>
        <v>½</v>
      </c>
    </row>
    <row r="190" spans="1:3" ht="15">
      <c r="A190" s="1">
        <f>ROW()</f>
        <v>190</v>
      </c>
      <c r="B190" s="1" t="str">
        <f t="shared" si="5"/>
        <v>¾</v>
      </c>
      <c r="C190" s="1" t="str">
        <f t="shared" si="6"/>
        <v>¾</v>
      </c>
    </row>
    <row r="191" spans="1:3" ht="15">
      <c r="A191" s="1">
        <f>ROW()</f>
        <v>191</v>
      </c>
      <c r="B191" s="1" t="str">
        <f t="shared" si="5"/>
        <v>¿</v>
      </c>
      <c r="C191" s="1" t="str">
        <f t="shared" si="6"/>
        <v>¿</v>
      </c>
    </row>
    <row r="192" spans="1:3" ht="15">
      <c r="A192" s="1">
        <f>ROW()</f>
        <v>192</v>
      </c>
      <c r="B192" s="1" t="str">
        <f t="shared" si="5"/>
        <v>À</v>
      </c>
      <c r="C192" s="1" t="str">
        <f t="shared" si="6"/>
        <v>À</v>
      </c>
    </row>
    <row r="193" spans="1:3" ht="15">
      <c r="A193" s="1">
        <f>ROW()</f>
        <v>193</v>
      </c>
      <c r="B193" s="1" t="str">
        <f t="shared" si="5"/>
        <v>Á</v>
      </c>
      <c r="C193" s="1" t="str">
        <f t="shared" si="6"/>
        <v>Á</v>
      </c>
    </row>
    <row r="194" spans="1:3" ht="15">
      <c r="A194" s="1">
        <f>ROW()</f>
        <v>194</v>
      </c>
      <c r="B194" s="1" t="str">
        <f aca="true" t="shared" si="7" ref="B194:B255">CHAR(A194)</f>
        <v>Â</v>
      </c>
      <c r="C194" s="1" t="str">
        <f aca="true" t="shared" si="8" ref="C194:C255">CHAR(ROW())</f>
        <v>Â</v>
      </c>
    </row>
    <row r="195" spans="1:3" ht="15">
      <c r="A195" s="1">
        <f>ROW()</f>
        <v>195</v>
      </c>
      <c r="B195" s="1" t="str">
        <f t="shared" si="7"/>
        <v>Ã</v>
      </c>
      <c r="C195" s="1" t="str">
        <f t="shared" si="8"/>
        <v>Ã</v>
      </c>
    </row>
    <row r="196" spans="1:3" ht="15">
      <c r="A196" s="1">
        <f>ROW()</f>
        <v>196</v>
      </c>
      <c r="B196" s="1" t="str">
        <f t="shared" si="7"/>
        <v>Ä</v>
      </c>
      <c r="C196" s="1" t="str">
        <f t="shared" si="8"/>
        <v>Ä</v>
      </c>
    </row>
    <row r="197" spans="1:3" ht="15">
      <c r="A197" s="1">
        <f>ROW()</f>
        <v>197</v>
      </c>
      <c r="B197" s="1" t="str">
        <f t="shared" si="7"/>
        <v>Å</v>
      </c>
      <c r="C197" s="1" t="str">
        <f t="shared" si="8"/>
        <v>Å</v>
      </c>
    </row>
    <row r="198" spans="1:3" ht="15">
      <c r="A198" s="1">
        <f>ROW()</f>
        <v>198</v>
      </c>
      <c r="B198" s="1" t="str">
        <f t="shared" si="7"/>
        <v>Æ</v>
      </c>
      <c r="C198" s="1" t="str">
        <f t="shared" si="8"/>
        <v>Æ</v>
      </c>
    </row>
    <row r="199" spans="1:3" ht="15">
      <c r="A199" s="1">
        <f>ROW()</f>
        <v>199</v>
      </c>
      <c r="B199" s="1" t="str">
        <f t="shared" si="7"/>
        <v>Ç</v>
      </c>
      <c r="C199" s="1" t="str">
        <f t="shared" si="8"/>
        <v>Ç</v>
      </c>
    </row>
    <row r="200" spans="1:3" ht="15">
      <c r="A200" s="1">
        <f>ROW()</f>
        <v>200</v>
      </c>
      <c r="B200" s="1" t="str">
        <f t="shared" si="7"/>
        <v>È</v>
      </c>
      <c r="C200" s="1" t="str">
        <f t="shared" si="8"/>
        <v>È</v>
      </c>
    </row>
    <row r="201" spans="1:3" ht="15">
      <c r="A201" s="1">
        <f>ROW()</f>
        <v>201</v>
      </c>
      <c r="B201" s="1" t="str">
        <f t="shared" si="7"/>
        <v>É</v>
      </c>
      <c r="C201" s="1" t="str">
        <f t="shared" si="8"/>
        <v>É</v>
      </c>
    </row>
    <row r="202" spans="1:3" ht="15">
      <c r="A202" s="1">
        <f>ROW()</f>
        <v>202</v>
      </c>
      <c r="B202" s="1" t="str">
        <f t="shared" si="7"/>
        <v>Ê</v>
      </c>
      <c r="C202" s="1" t="str">
        <f t="shared" si="8"/>
        <v>Ê</v>
      </c>
    </row>
    <row r="203" spans="1:3" ht="15">
      <c r="A203" s="1">
        <f>ROW()</f>
        <v>203</v>
      </c>
      <c r="B203" s="1" t="str">
        <f t="shared" si="7"/>
        <v>Ë</v>
      </c>
      <c r="C203" s="1" t="str">
        <f t="shared" si="8"/>
        <v>Ë</v>
      </c>
    </row>
    <row r="204" spans="1:3" ht="15">
      <c r="A204" s="1">
        <f>ROW()</f>
        <v>204</v>
      </c>
      <c r="B204" s="1" t="str">
        <f t="shared" si="7"/>
        <v>Ì</v>
      </c>
      <c r="C204" s="1" t="str">
        <f t="shared" si="8"/>
        <v>Ì</v>
      </c>
    </row>
    <row r="205" spans="1:3" ht="15">
      <c r="A205" s="1">
        <f>ROW()</f>
        <v>205</v>
      </c>
      <c r="B205" s="1" t="str">
        <f t="shared" si="7"/>
        <v>Í</v>
      </c>
      <c r="C205" s="1" t="str">
        <f t="shared" si="8"/>
        <v>Í</v>
      </c>
    </row>
    <row r="206" spans="1:3" ht="15">
      <c r="A206" s="1">
        <f>ROW()</f>
        <v>206</v>
      </c>
      <c r="B206" s="1" t="str">
        <f t="shared" si="7"/>
        <v>Î</v>
      </c>
      <c r="C206" s="1" t="str">
        <f t="shared" si="8"/>
        <v>Î</v>
      </c>
    </row>
    <row r="207" spans="1:3" ht="15">
      <c r="A207" s="1">
        <f>ROW()</f>
        <v>207</v>
      </c>
      <c r="B207" s="1" t="str">
        <f t="shared" si="7"/>
        <v>Ï</v>
      </c>
      <c r="C207" s="1" t="str">
        <f t="shared" si="8"/>
        <v>Ï</v>
      </c>
    </row>
    <row r="208" spans="1:3" ht="15">
      <c r="A208" s="1">
        <f>ROW()</f>
        <v>208</v>
      </c>
      <c r="B208" s="1" t="str">
        <f t="shared" si="7"/>
        <v>Ð</v>
      </c>
      <c r="C208" s="1" t="str">
        <f t="shared" si="8"/>
        <v>Ð</v>
      </c>
    </row>
    <row r="209" spans="1:3" ht="15">
      <c r="A209" s="1">
        <f>ROW()</f>
        <v>209</v>
      </c>
      <c r="B209" s="1" t="str">
        <f t="shared" si="7"/>
        <v>Ñ</v>
      </c>
      <c r="C209" s="1" t="str">
        <f t="shared" si="8"/>
        <v>Ñ</v>
      </c>
    </row>
    <row r="210" spans="1:3" ht="15">
      <c r="A210" s="1">
        <f>ROW()</f>
        <v>210</v>
      </c>
      <c r="B210" s="1" t="str">
        <f t="shared" si="7"/>
        <v>Ò</v>
      </c>
      <c r="C210" s="1" t="str">
        <f t="shared" si="8"/>
        <v>Ò</v>
      </c>
    </row>
    <row r="211" spans="1:3" ht="15">
      <c r="A211" s="1">
        <f>ROW()</f>
        <v>211</v>
      </c>
      <c r="B211" s="1" t="str">
        <f t="shared" si="7"/>
        <v>Ó</v>
      </c>
      <c r="C211" s="1" t="str">
        <f t="shared" si="8"/>
        <v>Ó</v>
      </c>
    </row>
    <row r="212" spans="1:3" ht="15">
      <c r="A212" s="1">
        <f>ROW()</f>
        <v>212</v>
      </c>
      <c r="B212" s="1" t="str">
        <f t="shared" si="7"/>
        <v>Ô</v>
      </c>
      <c r="C212" s="1" t="str">
        <f t="shared" si="8"/>
        <v>Ô</v>
      </c>
    </row>
    <row r="213" spans="1:3" ht="15">
      <c r="A213" s="1">
        <f>ROW()</f>
        <v>213</v>
      </c>
      <c r="B213" s="1" t="str">
        <f t="shared" si="7"/>
        <v>Õ</v>
      </c>
      <c r="C213" s="1" t="str">
        <f t="shared" si="8"/>
        <v>Õ</v>
      </c>
    </row>
    <row r="214" spans="1:3" ht="15">
      <c r="A214" s="1">
        <f>ROW()</f>
        <v>214</v>
      </c>
      <c r="B214" s="1" t="str">
        <f t="shared" si="7"/>
        <v>Ö</v>
      </c>
      <c r="C214" s="1" t="str">
        <f t="shared" si="8"/>
        <v>Ö</v>
      </c>
    </row>
    <row r="215" spans="1:3" ht="15">
      <c r="A215" s="1">
        <f>ROW()</f>
        <v>215</v>
      </c>
      <c r="B215" s="1" t="str">
        <f t="shared" si="7"/>
        <v>×</v>
      </c>
      <c r="C215" s="1" t="str">
        <f t="shared" si="8"/>
        <v>×</v>
      </c>
    </row>
    <row r="216" spans="1:3" ht="15">
      <c r="A216" s="1">
        <f>ROW()</f>
        <v>216</v>
      </c>
      <c r="B216" s="1" t="str">
        <f t="shared" si="7"/>
        <v>Ø</v>
      </c>
      <c r="C216" s="1" t="str">
        <f t="shared" si="8"/>
        <v>Ø</v>
      </c>
    </row>
    <row r="217" spans="1:3" ht="15">
      <c r="A217" s="1">
        <f>ROW()</f>
        <v>217</v>
      </c>
      <c r="B217" s="1" t="str">
        <f t="shared" si="7"/>
        <v>Ù</v>
      </c>
      <c r="C217" s="1" t="str">
        <f t="shared" si="8"/>
        <v>Ù</v>
      </c>
    </row>
    <row r="218" spans="1:3" ht="15">
      <c r="A218" s="1">
        <f>ROW()</f>
        <v>218</v>
      </c>
      <c r="B218" s="1" t="str">
        <f t="shared" si="7"/>
        <v>Ú</v>
      </c>
      <c r="C218" s="1" t="str">
        <f t="shared" si="8"/>
        <v>Ú</v>
      </c>
    </row>
    <row r="219" spans="1:3" ht="15">
      <c r="A219" s="1">
        <f>ROW()</f>
        <v>219</v>
      </c>
      <c r="B219" s="1" t="str">
        <f t="shared" si="7"/>
        <v>Û</v>
      </c>
      <c r="C219" s="1" t="str">
        <f t="shared" si="8"/>
        <v>Û</v>
      </c>
    </row>
    <row r="220" spans="1:3" ht="15">
      <c r="A220" s="1">
        <f>ROW()</f>
        <v>220</v>
      </c>
      <c r="B220" s="1" t="str">
        <f t="shared" si="7"/>
        <v>Ü</v>
      </c>
      <c r="C220" s="1" t="str">
        <f t="shared" si="8"/>
        <v>Ü</v>
      </c>
    </row>
    <row r="221" spans="1:3" ht="15">
      <c r="A221" s="1">
        <f>ROW()</f>
        <v>221</v>
      </c>
      <c r="B221" s="1" t="str">
        <f t="shared" si="7"/>
        <v>Ý</v>
      </c>
      <c r="C221" s="1" t="str">
        <f t="shared" si="8"/>
        <v>Ý</v>
      </c>
    </row>
    <row r="222" spans="1:3" ht="15">
      <c r="A222" s="1">
        <f>ROW()</f>
        <v>222</v>
      </c>
      <c r="B222" s="1" t="str">
        <f t="shared" si="7"/>
        <v>Þ</v>
      </c>
      <c r="C222" s="1" t="str">
        <f t="shared" si="8"/>
        <v>Þ</v>
      </c>
    </row>
    <row r="223" spans="1:3" ht="15">
      <c r="A223" s="1">
        <f>ROW()</f>
        <v>223</v>
      </c>
      <c r="B223" s="1" t="str">
        <f t="shared" si="7"/>
        <v>ß</v>
      </c>
      <c r="C223" s="1" t="str">
        <f t="shared" si="8"/>
        <v>ß</v>
      </c>
    </row>
    <row r="224" spans="1:3" ht="15">
      <c r="A224" s="1">
        <f>ROW()</f>
        <v>224</v>
      </c>
      <c r="B224" s="1" t="str">
        <f t="shared" si="7"/>
        <v>à</v>
      </c>
      <c r="C224" s="1" t="str">
        <f t="shared" si="8"/>
        <v>à</v>
      </c>
    </row>
    <row r="225" spans="1:3" ht="15">
      <c r="A225" s="1">
        <f>ROW()</f>
        <v>225</v>
      </c>
      <c r="B225" s="1" t="str">
        <f t="shared" si="7"/>
        <v>á</v>
      </c>
      <c r="C225" s="1" t="str">
        <f t="shared" si="8"/>
        <v>á</v>
      </c>
    </row>
    <row r="226" spans="1:3" ht="15">
      <c r="A226" s="1">
        <f>ROW()</f>
        <v>226</v>
      </c>
      <c r="B226" s="1" t="str">
        <f t="shared" si="7"/>
        <v>â</v>
      </c>
      <c r="C226" s="1" t="str">
        <f t="shared" si="8"/>
        <v>â</v>
      </c>
    </row>
    <row r="227" spans="1:3" ht="15">
      <c r="A227" s="1">
        <f>ROW()</f>
        <v>227</v>
      </c>
      <c r="B227" s="1" t="str">
        <f t="shared" si="7"/>
        <v>ã</v>
      </c>
      <c r="C227" s="1" t="str">
        <f t="shared" si="8"/>
        <v>ã</v>
      </c>
    </row>
    <row r="228" spans="1:3" ht="15">
      <c r="A228" s="1">
        <f>ROW()</f>
        <v>228</v>
      </c>
      <c r="B228" s="1" t="str">
        <f t="shared" si="7"/>
        <v>ä</v>
      </c>
      <c r="C228" s="1" t="str">
        <f t="shared" si="8"/>
        <v>ä</v>
      </c>
    </row>
    <row r="229" spans="1:3" ht="15">
      <c r="A229" s="1">
        <f>ROW()</f>
        <v>229</v>
      </c>
      <c r="B229" s="1" t="str">
        <f t="shared" si="7"/>
        <v>å</v>
      </c>
      <c r="C229" s="1" t="str">
        <f t="shared" si="8"/>
        <v>å</v>
      </c>
    </row>
    <row r="230" spans="1:3" ht="15">
      <c r="A230" s="1">
        <f>ROW()</f>
        <v>230</v>
      </c>
      <c r="B230" s="1" t="str">
        <f t="shared" si="7"/>
        <v>æ</v>
      </c>
      <c r="C230" s="1" t="str">
        <f t="shared" si="8"/>
        <v>æ</v>
      </c>
    </row>
    <row r="231" spans="1:3" ht="15">
      <c r="A231" s="1">
        <f>ROW()</f>
        <v>231</v>
      </c>
      <c r="B231" s="1" t="str">
        <f t="shared" si="7"/>
        <v>ç</v>
      </c>
      <c r="C231" s="1" t="str">
        <f t="shared" si="8"/>
        <v>ç</v>
      </c>
    </row>
    <row r="232" spans="1:3" ht="15">
      <c r="A232" s="1">
        <f>ROW()</f>
        <v>232</v>
      </c>
      <c r="B232" s="1" t="str">
        <f t="shared" si="7"/>
        <v>è</v>
      </c>
      <c r="C232" s="1" t="str">
        <f t="shared" si="8"/>
        <v>è</v>
      </c>
    </row>
    <row r="233" spans="1:3" ht="15">
      <c r="A233" s="1">
        <f>ROW()</f>
        <v>233</v>
      </c>
      <c r="B233" s="1" t="str">
        <f t="shared" si="7"/>
        <v>é</v>
      </c>
      <c r="C233" s="1" t="str">
        <f t="shared" si="8"/>
        <v>é</v>
      </c>
    </row>
    <row r="234" spans="1:3" ht="15">
      <c r="A234" s="1">
        <f>ROW()</f>
        <v>234</v>
      </c>
      <c r="B234" s="1" t="str">
        <f t="shared" si="7"/>
        <v>ê</v>
      </c>
      <c r="C234" s="1" t="str">
        <f t="shared" si="8"/>
        <v>ê</v>
      </c>
    </row>
    <row r="235" spans="1:3" ht="15">
      <c r="A235" s="1">
        <f>ROW()</f>
        <v>235</v>
      </c>
      <c r="B235" s="1" t="str">
        <f t="shared" si="7"/>
        <v>ë</v>
      </c>
      <c r="C235" s="1" t="str">
        <f t="shared" si="8"/>
        <v>ë</v>
      </c>
    </row>
    <row r="236" spans="1:3" ht="15">
      <c r="A236" s="1">
        <f>ROW()</f>
        <v>236</v>
      </c>
      <c r="B236" s="1" t="str">
        <f t="shared" si="7"/>
        <v>ì</v>
      </c>
      <c r="C236" s="1" t="str">
        <f t="shared" si="8"/>
        <v>ì</v>
      </c>
    </row>
    <row r="237" spans="1:3" ht="15">
      <c r="A237" s="1">
        <f>ROW()</f>
        <v>237</v>
      </c>
      <c r="B237" s="1" t="str">
        <f t="shared" si="7"/>
        <v>í</v>
      </c>
      <c r="C237" s="1" t="str">
        <f t="shared" si="8"/>
        <v>í</v>
      </c>
    </row>
    <row r="238" spans="1:3" ht="15">
      <c r="A238" s="1">
        <f>ROW()</f>
        <v>238</v>
      </c>
      <c r="B238" s="1" t="str">
        <f t="shared" si="7"/>
        <v>î</v>
      </c>
      <c r="C238" s="1" t="str">
        <f t="shared" si="8"/>
        <v>î</v>
      </c>
    </row>
    <row r="239" spans="1:3" ht="15">
      <c r="A239" s="1">
        <f>ROW()</f>
        <v>239</v>
      </c>
      <c r="B239" s="1" t="str">
        <f t="shared" si="7"/>
        <v>ï</v>
      </c>
      <c r="C239" s="1" t="str">
        <f t="shared" si="8"/>
        <v>ï</v>
      </c>
    </row>
    <row r="240" spans="1:3" ht="15">
      <c r="A240" s="1">
        <f>ROW()</f>
        <v>240</v>
      </c>
      <c r="B240" s="1" t="str">
        <f t="shared" si="7"/>
        <v>ð</v>
      </c>
      <c r="C240" s="1" t="str">
        <f t="shared" si="8"/>
        <v>ð</v>
      </c>
    </row>
    <row r="241" spans="1:3" ht="15">
      <c r="A241" s="1">
        <f>ROW()</f>
        <v>241</v>
      </c>
      <c r="B241" s="1" t="str">
        <f t="shared" si="7"/>
        <v>ñ</v>
      </c>
      <c r="C241" s="1" t="str">
        <f t="shared" si="8"/>
        <v>ñ</v>
      </c>
    </row>
    <row r="242" spans="1:3" ht="15">
      <c r="A242" s="1">
        <f>ROW()</f>
        <v>242</v>
      </c>
      <c r="B242" s="1" t="str">
        <f t="shared" si="7"/>
        <v>ò</v>
      </c>
      <c r="C242" s="1" t="str">
        <f t="shared" si="8"/>
        <v>ò</v>
      </c>
    </row>
    <row r="243" spans="1:3" ht="15">
      <c r="A243" s="1">
        <f>ROW()</f>
        <v>243</v>
      </c>
      <c r="B243" s="1" t="str">
        <f t="shared" si="7"/>
        <v>ó</v>
      </c>
      <c r="C243" s="1" t="str">
        <f t="shared" si="8"/>
        <v>ó</v>
      </c>
    </row>
    <row r="244" spans="1:3" ht="15">
      <c r="A244" s="1">
        <f>ROW()</f>
        <v>244</v>
      </c>
      <c r="B244" s="1" t="str">
        <f t="shared" si="7"/>
        <v>ô</v>
      </c>
      <c r="C244" s="1" t="str">
        <f t="shared" si="8"/>
        <v>ô</v>
      </c>
    </row>
    <row r="245" spans="1:3" ht="15">
      <c r="A245" s="1">
        <f>ROW()</f>
        <v>245</v>
      </c>
      <c r="B245" s="1" t="str">
        <f t="shared" si="7"/>
        <v>õ</v>
      </c>
      <c r="C245" s="1" t="str">
        <f t="shared" si="8"/>
        <v>õ</v>
      </c>
    </row>
    <row r="246" spans="1:3" ht="15">
      <c r="A246" s="1">
        <f>ROW()</f>
        <v>246</v>
      </c>
      <c r="B246" s="1" t="str">
        <f t="shared" si="7"/>
        <v>ö</v>
      </c>
      <c r="C246" s="1" t="str">
        <f t="shared" si="8"/>
        <v>ö</v>
      </c>
    </row>
    <row r="247" spans="1:3" ht="15">
      <c r="A247" s="1">
        <f>ROW()</f>
        <v>247</v>
      </c>
      <c r="B247" s="1" t="str">
        <f t="shared" si="7"/>
        <v>÷</v>
      </c>
      <c r="C247" s="1" t="str">
        <f t="shared" si="8"/>
        <v>÷</v>
      </c>
    </row>
    <row r="248" spans="1:3" ht="15">
      <c r="A248" s="1">
        <f>ROW()</f>
        <v>248</v>
      </c>
      <c r="B248" s="1" t="str">
        <f t="shared" si="7"/>
        <v>ø</v>
      </c>
      <c r="C248" s="1" t="str">
        <f t="shared" si="8"/>
        <v>ø</v>
      </c>
    </row>
    <row r="249" spans="1:3" ht="15">
      <c r="A249" s="1">
        <f>ROW()</f>
        <v>249</v>
      </c>
      <c r="B249" s="1" t="str">
        <f t="shared" si="7"/>
        <v>ù</v>
      </c>
      <c r="C249" s="1" t="str">
        <f t="shared" si="8"/>
        <v>ù</v>
      </c>
    </row>
    <row r="250" spans="1:3" ht="15">
      <c r="A250" s="1">
        <f>ROW()</f>
        <v>250</v>
      </c>
      <c r="B250" s="1" t="str">
        <f t="shared" si="7"/>
        <v>ú</v>
      </c>
      <c r="C250" s="1" t="str">
        <f t="shared" si="8"/>
        <v>ú</v>
      </c>
    </row>
    <row r="251" spans="1:3" ht="15">
      <c r="A251" s="1">
        <f>ROW()</f>
        <v>251</v>
      </c>
      <c r="B251" s="1" t="str">
        <f t="shared" si="7"/>
        <v>û</v>
      </c>
      <c r="C251" s="1" t="str">
        <f t="shared" si="8"/>
        <v>û</v>
      </c>
    </row>
    <row r="252" spans="1:3" ht="15">
      <c r="A252" s="1">
        <f>ROW()</f>
        <v>252</v>
      </c>
      <c r="B252" s="1" t="str">
        <f t="shared" si="7"/>
        <v>ü</v>
      </c>
      <c r="C252" s="1" t="str">
        <f t="shared" si="8"/>
        <v>ü</v>
      </c>
    </row>
    <row r="253" spans="1:3" ht="15">
      <c r="A253" s="1">
        <f>ROW()</f>
        <v>253</v>
      </c>
      <c r="B253" s="1" t="str">
        <f t="shared" si="7"/>
        <v>ý</v>
      </c>
      <c r="C253" s="1" t="str">
        <f t="shared" si="8"/>
        <v>ý</v>
      </c>
    </row>
    <row r="254" spans="1:3" ht="15">
      <c r="A254" s="1">
        <f>ROW()</f>
        <v>254</v>
      </c>
      <c r="B254" s="1" t="str">
        <f t="shared" si="7"/>
        <v>þ</v>
      </c>
      <c r="C254" s="1" t="str">
        <f t="shared" si="8"/>
        <v>þ</v>
      </c>
    </row>
    <row r="255" spans="1:3" ht="15">
      <c r="A255" s="1">
        <f>ROW()</f>
        <v>255</v>
      </c>
      <c r="B255" s="1" t="str">
        <f t="shared" si="7"/>
        <v>ÿ</v>
      </c>
      <c r="C255" s="1" t="str">
        <f t="shared" si="8"/>
        <v>ÿ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  <headerFooter>
    <oddFooter>&amp;L&amp;F&amp;C&amp;A&amp;RPage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10" width="8.140625" style="0" customWidth="1"/>
    <col min="14" max="14" width="8.28125" style="0" customWidth="1"/>
  </cols>
  <sheetData>
    <row r="1" spans="1:10" ht="60">
      <c r="A1" s="7" t="str">
        <f>ROW()&amp;")"</f>
        <v>1)</v>
      </c>
      <c r="B1" s="10" t="s">
        <v>101</v>
      </c>
      <c r="C1" s="10"/>
      <c r="D1" s="10"/>
      <c r="E1" s="10"/>
      <c r="F1" s="10"/>
      <c r="G1" s="10"/>
      <c r="H1" s="10"/>
      <c r="I1" s="10"/>
      <c r="J1" s="10"/>
    </row>
    <row r="2" spans="1:10" ht="15">
      <c r="A2" s="7" t="str">
        <f>ROW()&amp;")"</f>
        <v>2)</v>
      </c>
      <c r="B2" s="10" t="s">
        <v>69</v>
      </c>
      <c r="C2" s="10"/>
      <c r="D2" s="10"/>
      <c r="E2" s="10"/>
      <c r="F2" s="10"/>
      <c r="G2" s="10"/>
      <c r="H2" s="10"/>
      <c r="I2" s="10"/>
      <c r="J2" s="10"/>
    </row>
    <row r="3" spans="1:10" ht="30">
      <c r="A3" s="7" t="str">
        <f>ROW()&amp;")"</f>
        <v>3)</v>
      </c>
      <c r="B3" s="10" t="s">
        <v>70</v>
      </c>
      <c r="C3" s="10"/>
      <c r="D3" s="10"/>
      <c r="E3" s="10"/>
      <c r="F3" s="10"/>
      <c r="G3" s="10"/>
      <c r="H3" s="10"/>
      <c r="I3" s="10"/>
      <c r="J3" s="10"/>
    </row>
    <row r="5" spans="3:5" ht="15">
      <c r="C5" s="10" t="s">
        <v>102</v>
      </c>
      <c r="D5" s="10"/>
      <c r="E5" s="10"/>
    </row>
    <row r="6" spans="3:5" ht="15">
      <c r="C6" s="1" t="str">
        <f ca="1">CHOOSE(RANDBETWEEN(1,5),"Rad","Cool","Tight","Super","Totally")</f>
        <v>Super</v>
      </c>
      <c r="D6" s="1" t="str">
        <f ca="1">CHOOSE(RANDBETWEEN(1,5),"Rad","Cool","Tight","Super","Totally")</f>
        <v>Cool</v>
      </c>
      <c r="E6" s="1" t="str">
        <f ca="1">CHOOSE(RANDBETWEEN(1,5),"Rad","Cool","Tight","Super","Totally")</f>
        <v>Rad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  <headerFoot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</dc:creator>
  <cp:keywords/>
  <dc:description/>
  <cp:lastModifiedBy>mgirvin</cp:lastModifiedBy>
  <cp:lastPrinted>2008-03-04T22:22:23Z</cp:lastPrinted>
  <dcterms:created xsi:type="dcterms:W3CDTF">2008-03-04T00:12:56Z</dcterms:created>
  <dcterms:modified xsi:type="dcterms:W3CDTF">2008-03-05T17:39:49Z</dcterms:modified>
  <cp:category/>
  <cp:version/>
  <cp:contentType/>
  <cp:contentStatus/>
</cp:coreProperties>
</file>